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D" sheetId="1" r:id="rId4"/>
    <sheet state="visible" name="Resumen_Mensual" sheetId="2" r:id="rId5"/>
    <sheet state="visible" name="KPIs" sheetId="3" r:id="rId6"/>
    <sheet state="visible" name="Proyeccion" sheetId="4" r:id="rId7"/>
    <sheet state="visible" name="Dashboard" sheetId="5" r:id="rId8"/>
  </sheets>
  <definedNames/>
  <calcPr/>
  <extLst>
    <ext uri="GoogleSheetsCustomDataVersion2">
      <go:sheetsCustomData xmlns:go="http://customooxmlschemas.google.com/" r:id="rId9" roundtripDataChecksum="XklE5yO/jO/EJTvm2l4eW/w1TUUG9EQzR8UR9Xj4Zgc="/>
    </ext>
  </extLst>
</workbook>
</file>

<file path=xl/sharedStrings.xml><?xml version="1.0" encoding="utf-8"?>
<sst xmlns="http://schemas.openxmlformats.org/spreadsheetml/2006/main" count="178" uniqueCount="117">
  <si>
    <t>Fecha</t>
  </si>
  <si>
    <t>Mes</t>
  </si>
  <si>
    <t>Tipo</t>
  </si>
  <si>
    <t>Categoría</t>
  </si>
  <si>
    <t>Descripción</t>
  </si>
  <si>
    <t>Monto</t>
  </si>
  <si>
    <t>Método</t>
  </si>
  <si>
    <t>2025-01-03</t>
  </si>
  <si>
    <t>Ingreso</t>
  </si>
  <si>
    <t>Ventas</t>
  </si>
  <si>
    <t>Venta online #1001</t>
  </si>
  <si>
    <t>Tarjeta</t>
  </si>
  <si>
    <t>2025-01-05</t>
  </si>
  <si>
    <t>Gasto</t>
  </si>
  <si>
    <t>Insumos</t>
  </si>
  <si>
    <t>Compra de materia prima</t>
  </si>
  <si>
    <t>Transferencia</t>
  </si>
  <si>
    <t>2025-01-10</t>
  </si>
  <si>
    <t>Servicios</t>
  </si>
  <si>
    <t>Luz y agua</t>
  </si>
  <si>
    <t>Débito</t>
  </si>
  <si>
    <t>2025-02-02</t>
  </si>
  <si>
    <t>Freelance</t>
  </si>
  <si>
    <t>Proyecto diseño</t>
  </si>
  <si>
    <t>2025-02-07</t>
  </si>
  <si>
    <t>Marketing</t>
  </si>
  <si>
    <t>Anuncios en redes</t>
  </si>
  <si>
    <t>2025-02-15</t>
  </si>
  <si>
    <t>Renta</t>
  </si>
  <si>
    <t>Renta local</t>
  </si>
  <si>
    <t>2025-03-01</t>
  </si>
  <si>
    <t>Venta tienda física</t>
  </si>
  <si>
    <t>Efectivo</t>
  </si>
  <si>
    <t>2025-03-04</t>
  </si>
  <si>
    <t>Transporte</t>
  </si>
  <si>
    <t>Envíos a clientes</t>
  </si>
  <si>
    <t>2025-03-19</t>
  </si>
  <si>
    <t>Reposición de stock</t>
  </si>
  <si>
    <t>2025-04-03</t>
  </si>
  <si>
    <t>Consultoría</t>
  </si>
  <si>
    <t>2025-04-08</t>
  </si>
  <si>
    <t>Imprevistos</t>
  </si>
  <si>
    <t>Reparación equipo</t>
  </si>
  <si>
    <t>2025-04-20</t>
  </si>
  <si>
    <t>Internet y teléfono</t>
  </si>
  <si>
    <t>2025-05-05</t>
  </si>
  <si>
    <t>Venta online #1200</t>
  </si>
  <si>
    <t>2025-05-11</t>
  </si>
  <si>
    <t>2025-05-18</t>
  </si>
  <si>
    <t>Campaña email</t>
  </si>
  <si>
    <t>2025-06-02</t>
  </si>
  <si>
    <t>Proyecto web</t>
  </si>
  <si>
    <t>2025-06-09</t>
  </si>
  <si>
    <t>Compra de empaques</t>
  </si>
  <si>
    <t>2025-06-21</t>
  </si>
  <si>
    <t>Gasolina repartos</t>
  </si>
  <si>
    <t>Ingresos</t>
  </si>
  <si>
    <t>Gastos</t>
  </si>
  <si>
    <t>Balance</t>
  </si>
  <si>
    <t>Mes #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</si>
  <si>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</si>
  <si>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</si>
  <si>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</si>
  <si>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</si>
  <si>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</si>
  <si>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</si>
  <si>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</si>
  <si>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</si>
  <si>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</si>
  <si>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</si>
  <si>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</si>
  <si>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</si>
  <si>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Parámetro</t>
  </si>
  <si>
    <t>Valor</t>
  </si>
  <si>
    <t>Mes actual (1-12)</t>
  </si>
  <si>
    <t>Margen total (todos los meses)</t>
  </si>
  <si>
    <t>Margen % sobre ingresos</t>
  </si>
  <si>
    <t>Variación % ingresos vs mes anterior</t>
  </si>
  <si>
    <t>Ingreso promedio por venta</t>
  </si>
  <si>
    <t>Mes más rentable (mayor balance)</t>
  </si>
  <si>
    <t>Gasto promedio por movimiento</t>
  </si>
  <si>
    <t>Otros</t>
  </si>
  <si>
    <t>Total gastos</t>
  </si>
  <si>
    <t>Categoría que drena más dinero</t>
  </si>
  <si>
    <t>Proyección de flujo de caja (12–24 meses)</t>
  </si>
  <si>
    <t>Mes base (1-12, usa el mismo que en KPIs)</t>
  </si>
  <si>
    <t>% crecimiento mensual ingresos</t>
  </si>
  <si>
    <t>% crecimiento mensual gastos</t>
  </si>
  <si>
    <t>Mes proyectado</t>
  </si>
  <si>
    <t>Ingresos proyectados</t>
  </si>
  <si>
    <t>Gastos proyectados</t>
  </si>
  <si>
    <t>Balance proyectado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</si>
  <si>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</si>
  <si>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</si>
  <si>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</si>
  <si>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</si>
  <si>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</si>
  <si>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</si>
  <si>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</si>
  <si>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</si>
  <si>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</si>
  <si>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</si>
  <si>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</si>
  <si>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</si>
  <si>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</si>
  <si>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</si>
  <si>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</si>
  <si>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</si>
  <si>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</si>
  <si>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</si>
  <si>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</si>
  <si>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</si>
  <si>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</si>
  <si>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</si>
  <si>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</si>
  <si>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</si>
  <si>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Dashboard financiero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</si>
</sst>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5">
    <font>
      <sz val="11.0"/>
      <color theme="1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>
      <b/>
      <sz val="14.0"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7F2EC"/>
        <bgColor rgb="FFF7F2EC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164" xfId="0" applyAlignment="1" applyFont="1" applyNumberFormat="1">
      <alignment shrinkToFit="0" vertical="center" wrapText="0"/>
    </xf>
    <xf borderId="1" fillId="2" fontId="1" numFmtId="0" xfId="0" applyAlignment="1" applyBorder="1" applyFill="1" applyFont="1">
      <alignment horizontal="center"/>
    </xf>
    <xf borderId="0" fillId="0" fontId="2" numFmtId="0" xfId="0" applyFont="1"/>
    <xf borderId="0" fillId="0" fontId="3" numFmtId="164" xfId="0" applyFont="1" applyNumberFormat="1"/>
    <xf borderId="0" fillId="0" fontId="3" numFmtId="10" xfId="0" applyFont="1" applyNumberFormat="1"/>
    <xf borderId="0" fillId="0" fontId="1" numFmtId="0" xfId="0" applyFont="1"/>
    <xf borderId="0" fillId="0" fontId="4" numFmtId="0" xfId="0" applyFont="1"/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2">
    <tableStyle count="4" pivot="0" name="BD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Resumen_Mensual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Proyección de Ingresos y Gastos</a:t>
            </a:r>
          </a:p>
        </c:rich>
      </c:tx>
      <c:overlay val="0"/>
    </c:title>
    <c:plotArea>
      <c:layout/>
      <c:lineChart>
        <c:axId val="21364934"/>
        <c:axId val="1466687441"/>
      </c:lineChart>
      <c:catAx>
        <c:axId val="213649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Mes proyectado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66687441"/>
      </c:catAx>
      <c:valAx>
        <c:axId val="1466687441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2136493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Ingresos vs Gastos por mes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Dashboard!$B$3</c:f>
            </c:strRef>
          </c:tx>
          <c:cat>
            <c:strRef>
              <c:f>Dashboard!$A$4:$A$15</c:f>
            </c:strRef>
          </c:cat>
          <c:val>
            <c:numRef>
              <c:f>Dashboard!$B$4:$B$15</c:f>
              <c:numCache/>
            </c:numRef>
          </c:val>
        </c:ser>
        <c:ser>
          <c:idx val="1"/>
          <c:order val="1"/>
          <c:tx>
            <c:strRef>
              <c:f>Dashboard!$C$3</c:f>
            </c:strRef>
          </c:tx>
          <c:cat>
            <c:strRef>
              <c:f>Dashboard!$A$4:$A$15</c:f>
            </c:strRef>
          </c:cat>
          <c:val>
            <c:numRef>
              <c:f>Dashboard!$C$4:$C$15</c:f>
              <c:numCache/>
            </c:numRef>
          </c:val>
        </c:ser>
        <c:axId val="632400860"/>
        <c:axId val="1577644258"/>
      </c:barChart>
      <c:catAx>
        <c:axId val="6324008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77644258"/>
      </c:catAx>
      <c:valAx>
        <c:axId val="1577644258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63240086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Balance mensual</a:t>
            </a:r>
          </a:p>
        </c:rich>
      </c:tx>
      <c:overlay val="0"/>
    </c:title>
    <c:plotArea>
      <c:layout/>
      <c:lineChart>
        <c:varyColors val="0"/>
        <c:axId val="594082920"/>
        <c:axId val="1862691269"/>
      </c:lineChart>
      <c:catAx>
        <c:axId val="594082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62691269"/>
      </c:catAx>
      <c:valAx>
        <c:axId val="1862691269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59408292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6</xdr:row>
      <xdr:rowOff>0</xdr:rowOff>
    </xdr:from>
    <xdr:ext cx="5391150" cy="2695575"/>
    <xdr:graphicFrame>
      <xdr:nvGraphicFramePr>
        <xdr:cNvPr id="11623444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2</xdr:row>
      <xdr:rowOff>0</xdr:rowOff>
    </xdr:from>
    <xdr:ext cx="5391150" cy="2695575"/>
    <xdr:graphicFrame>
      <xdr:nvGraphicFramePr>
        <xdr:cNvPr id="1464712284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0</xdr:colOff>
      <xdr:row>19</xdr:row>
      <xdr:rowOff>0</xdr:rowOff>
    </xdr:from>
    <xdr:ext cx="5391150" cy="2695575"/>
    <xdr:graphicFrame>
      <xdr:nvGraphicFramePr>
        <xdr:cNvPr id="180114945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ref="A1:G19" displayName="Table1" name="Table1" id="1">
  <tableColumns count="7">
    <tableColumn name="Fecha" id="1"/>
    <tableColumn name="Mes" id="2"/>
    <tableColumn name="Tipo" id="3"/>
    <tableColumn name="Categoría" id="4"/>
    <tableColumn name="Descripción" id="5"/>
    <tableColumn name="Monto" id="6"/>
    <tableColumn name="Método" id="7"/>
  </tableColumns>
  <tableStyleInfo name="BD-style" showColumnStripes="0" showFirstColumn="1" showLastColumn="1" showRowStripes="1"/>
</table>
</file>

<file path=xl/tables/table2.xml><?xml version="1.0" encoding="utf-8"?>
<table xmlns="http://schemas.openxmlformats.org/spreadsheetml/2006/main" ref="A1:E13" displayName="Table2" name="Table2" id="2">
  <tableColumns count="5">
    <tableColumn name="Mes" id="1"/>
    <tableColumn name="Ingresos" id="2"/>
    <tableColumn name="Gastos" id="3"/>
    <tableColumn name="Balance" id="4"/>
    <tableColumn name="Mes #" id="5"/>
  </tableColumns>
  <tableStyleInfo name="Resumen_Mensual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3.14"/>
    <col customWidth="1" min="2" max="2" width="10.71"/>
    <col customWidth="1" min="3" max="3" width="14.14"/>
    <col customWidth="1" min="4" max="4" width="15.43"/>
    <col customWidth="1" min="5" max="5" width="30.0"/>
    <col customWidth="1" min="6" max="6" width="16.0"/>
    <col customWidth="1" min="7" max="7" width="19.57"/>
    <col customWidth="1" min="8" max="8" width="8.71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22.5" customHeight="1">
      <c r="A2" s="2" t="s">
        <v>7</v>
      </c>
      <c r="B2" s="2" t="str">
        <f t="shared" ref="B2:B19" si="1">MES(A2)</f>
        <v>#NAME?</v>
      </c>
      <c r="C2" s="3" t="s">
        <v>8</v>
      </c>
      <c r="D2" s="2" t="s">
        <v>9</v>
      </c>
      <c r="E2" s="2" t="s">
        <v>10</v>
      </c>
      <c r="F2" s="4">
        <v>3500.0</v>
      </c>
      <c r="G2" s="3" t="s">
        <v>11</v>
      </c>
    </row>
    <row r="3" ht="22.5" customHeight="1">
      <c r="A3" s="2" t="s">
        <v>12</v>
      </c>
      <c r="B3" s="2" t="str">
        <f t="shared" si="1"/>
        <v>#NAME?</v>
      </c>
      <c r="C3" s="3" t="s">
        <v>13</v>
      </c>
      <c r="D3" s="2" t="s">
        <v>14</v>
      </c>
      <c r="E3" s="2" t="s">
        <v>15</v>
      </c>
      <c r="F3" s="4">
        <v>1200.0</v>
      </c>
      <c r="G3" s="3" t="s">
        <v>16</v>
      </c>
    </row>
    <row r="4" ht="22.5" customHeight="1">
      <c r="A4" s="2" t="s">
        <v>17</v>
      </c>
      <c r="B4" s="2" t="str">
        <f t="shared" si="1"/>
        <v>#NAME?</v>
      </c>
      <c r="C4" s="3" t="s">
        <v>13</v>
      </c>
      <c r="D4" s="2" t="s">
        <v>18</v>
      </c>
      <c r="E4" s="2" t="s">
        <v>19</v>
      </c>
      <c r="F4" s="4">
        <v>650.0</v>
      </c>
      <c r="G4" s="3" t="s">
        <v>20</v>
      </c>
    </row>
    <row r="5" ht="22.5" customHeight="1">
      <c r="A5" s="2" t="s">
        <v>21</v>
      </c>
      <c r="B5" s="2" t="str">
        <f t="shared" si="1"/>
        <v>#NAME?</v>
      </c>
      <c r="C5" s="3" t="s">
        <v>8</v>
      </c>
      <c r="D5" s="2" t="s">
        <v>22</v>
      </c>
      <c r="E5" s="2" t="s">
        <v>23</v>
      </c>
      <c r="F5" s="4">
        <v>4200.0</v>
      </c>
      <c r="G5" s="3" t="s">
        <v>16</v>
      </c>
    </row>
    <row r="6" ht="22.5" customHeight="1">
      <c r="A6" s="2" t="s">
        <v>24</v>
      </c>
      <c r="B6" s="2" t="str">
        <f t="shared" si="1"/>
        <v>#NAME?</v>
      </c>
      <c r="C6" s="3" t="s">
        <v>13</v>
      </c>
      <c r="D6" s="2" t="s">
        <v>25</v>
      </c>
      <c r="E6" s="2" t="s">
        <v>26</v>
      </c>
      <c r="F6" s="4">
        <v>900.0</v>
      </c>
      <c r="G6" s="3" t="s">
        <v>11</v>
      </c>
    </row>
    <row r="7" ht="22.5" customHeight="1">
      <c r="A7" s="2" t="s">
        <v>27</v>
      </c>
      <c r="B7" s="2" t="str">
        <f t="shared" si="1"/>
        <v>#NAME?</v>
      </c>
      <c r="C7" s="3" t="s">
        <v>13</v>
      </c>
      <c r="D7" s="2" t="s">
        <v>28</v>
      </c>
      <c r="E7" s="2" t="s">
        <v>29</v>
      </c>
      <c r="F7" s="4">
        <v>5000.0</v>
      </c>
      <c r="G7" s="3" t="s">
        <v>16</v>
      </c>
    </row>
    <row r="8" ht="22.5" customHeight="1">
      <c r="A8" s="2" t="s">
        <v>30</v>
      </c>
      <c r="B8" s="2" t="str">
        <f t="shared" si="1"/>
        <v>#NAME?</v>
      </c>
      <c r="C8" s="3" t="s">
        <v>8</v>
      </c>
      <c r="D8" s="2" t="s">
        <v>9</v>
      </c>
      <c r="E8" s="2" t="s">
        <v>31</v>
      </c>
      <c r="F8" s="4">
        <v>5200.0</v>
      </c>
      <c r="G8" s="3" t="s">
        <v>32</v>
      </c>
    </row>
    <row r="9" ht="22.5" customHeight="1">
      <c r="A9" s="2" t="s">
        <v>33</v>
      </c>
      <c r="B9" s="2" t="str">
        <f t="shared" si="1"/>
        <v>#NAME?</v>
      </c>
      <c r="C9" s="3" t="s">
        <v>13</v>
      </c>
      <c r="D9" s="2" t="s">
        <v>34</v>
      </c>
      <c r="E9" s="2" t="s">
        <v>35</v>
      </c>
      <c r="F9" s="4">
        <v>700.0</v>
      </c>
      <c r="G9" s="3" t="s">
        <v>32</v>
      </c>
    </row>
    <row r="10" ht="22.5" customHeight="1">
      <c r="A10" s="2" t="s">
        <v>36</v>
      </c>
      <c r="B10" s="2" t="str">
        <f t="shared" si="1"/>
        <v>#NAME?</v>
      </c>
      <c r="C10" s="3" t="s">
        <v>13</v>
      </c>
      <c r="D10" s="2" t="s">
        <v>14</v>
      </c>
      <c r="E10" s="2" t="s">
        <v>37</v>
      </c>
      <c r="F10" s="4">
        <v>1800.0</v>
      </c>
      <c r="G10" s="3" t="s">
        <v>16</v>
      </c>
    </row>
    <row r="11" ht="22.5" customHeight="1">
      <c r="A11" s="2" t="s">
        <v>38</v>
      </c>
      <c r="B11" s="2" t="str">
        <f t="shared" si="1"/>
        <v>#NAME?</v>
      </c>
      <c r="C11" s="3" t="s">
        <v>8</v>
      </c>
      <c r="D11" s="2" t="s">
        <v>18</v>
      </c>
      <c r="E11" s="2" t="s">
        <v>39</v>
      </c>
      <c r="F11" s="4">
        <v>6100.0</v>
      </c>
      <c r="G11" s="3" t="s">
        <v>16</v>
      </c>
    </row>
    <row r="12" ht="22.5" customHeight="1">
      <c r="A12" s="2" t="s">
        <v>40</v>
      </c>
      <c r="B12" s="2" t="str">
        <f t="shared" si="1"/>
        <v>#NAME?</v>
      </c>
      <c r="C12" s="3" t="s">
        <v>13</v>
      </c>
      <c r="D12" s="2" t="s">
        <v>41</v>
      </c>
      <c r="E12" s="2" t="s">
        <v>42</v>
      </c>
      <c r="F12" s="4">
        <v>1500.0</v>
      </c>
      <c r="G12" s="3" t="s">
        <v>11</v>
      </c>
    </row>
    <row r="13" ht="22.5" customHeight="1">
      <c r="A13" s="2" t="s">
        <v>43</v>
      </c>
      <c r="B13" s="2" t="str">
        <f t="shared" si="1"/>
        <v>#NAME?</v>
      </c>
      <c r="C13" s="3" t="s">
        <v>13</v>
      </c>
      <c r="D13" s="2" t="s">
        <v>18</v>
      </c>
      <c r="E13" s="2" t="s">
        <v>44</v>
      </c>
      <c r="F13" s="4">
        <v>800.0</v>
      </c>
      <c r="G13" s="3" t="s">
        <v>20</v>
      </c>
    </row>
    <row r="14" ht="22.5" customHeight="1">
      <c r="A14" s="2" t="s">
        <v>45</v>
      </c>
      <c r="B14" s="2" t="str">
        <f t="shared" si="1"/>
        <v>#NAME?</v>
      </c>
      <c r="C14" s="3" t="s">
        <v>8</v>
      </c>
      <c r="D14" s="2" t="s">
        <v>9</v>
      </c>
      <c r="E14" s="2" t="s">
        <v>46</v>
      </c>
      <c r="F14" s="4">
        <v>6800.0</v>
      </c>
      <c r="G14" s="3" t="s">
        <v>11</v>
      </c>
    </row>
    <row r="15" ht="22.5" customHeight="1">
      <c r="A15" s="2" t="s">
        <v>47</v>
      </c>
      <c r="B15" s="2" t="str">
        <f t="shared" si="1"/>
        <v>#NAME?</v>
      </c>
      <c r="C15" s="3" t="s">
        <v>13</v>
      </c>
      <c r="D15" s="2" t="s">
        <v>28</v>
      </c>
      <c r="E15" s="2" t="s">
        <v>29</v>
      </c>
      <c r="F15" s="4">
        <v>5000.0</v>
      </c>
      <c r="G15" s="3" t="s">
        <v>16</v>
      </c>
    </row>
    <row r="16" ht="22.5" customHeight="1">
      <c r="A16" s="2" t="s">
        <v>48</v>
      </c>
      <c r="B16" s="2" t="str">
        <f t="shared" si="1"/>
        <v>#NAME?</v>
      </c>
      <c r="C16" s="3" t="s">
        <v>13</v>
      </c>
      <c r="D16" s="2" t="s">
        <v>25</v>
      </c>
      <c r="E16" s="2" t="s">
        <v>49</v>
      </c>
      <c r="F16" s="4">
        <v>950.0</v>
      </c>
      <c r="G16" s="3" t="s">
        <v>11</v>
      </c>
    </row>
    <row r="17" ht="22.5" customHeight="1">
      <c r="A17" s="2" t="s">
        <v>50</v>
      </c>
      <c r="B17" s="2" t="str">
        <f t="shared" si="1"/>
        <v>#NAME?</v>
      </c>
      <c r="C17" s="3" t="s">
        <v>8</v>
      </c>
      <c r="D17" s="2" t="s">
        <v>22</v>
      </c>
      <c r="E17" s="2" t="s">
        <v>51</v>
      </c>
      <c r="F17" s="4">
        <v>7500.0</v>
      </c>
      <c r="G17" s="3" t="s">
        <v>16</v>
      </c>
    </row>
    <row r="18" ht="22.5" customHeight="1">
      <c r="A18" s="2" t="s">
        <v>52</v>
      </c>
      <c r="B18" s="2" t="str">
        <f t="shared" si="1"/>
        <v>#NAME?</v>
      </c>
      <c r="C18" s="3" t="s">
        <v>13</v>
      </c>
      <c r="D18" s="2" t="s">
        <v>14</v>
      </c>
      <c r="E18" s="2" t="s">
        <v>53</v>
      </c>
      <c r="F18" s="4">
        <v>1900.0</v>
      </c>
      <c r="G18" s="3" t="s">
        <v>16</v>
      </c>
    </row>
    <row r="19" ht="22.5" customHeight="1">
      <c r="A19" s="2" t="s">
        <v>54</v>
      </c>
      <c r="B19" s="2" t="str">
        <f t="shared" si="1"/>
        <v>#NAME?</v>
      </c>
      <c r="C19" s="3" t="s">
        <v>13</v>
      </c>
      <c r="D19" s="2" t="s">
        <v>34</v>
      </c>
      <c r="E19" s="2" t="s">
        <v>55</v>
      </c>
      <c r="F19" s="4">
        <v>850.0</v>
      </c>
      <c r="G19" s="3" t="s">
        <v>32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DropDown="1" showErrorMessage="1" sqref="C2:C19">
      <formula1>"Ingreso,Gasto"</formula1>
    </dataValidation>
    <dataValidation type="list" allowBlank="1" showDropDown="1" showErrorMessage="1" sqref="G2:G19">
      <formula1>"Tarjeta,Transferencia,Débito,Efectivo"</formula1>
    </dataValidation>
    <dataValidation type="custom" allowBlank="1" showDropDown="1" sqref="F2:F19">
      <formula1>AND(ISNUMBER(F2),(NOT(OR(NOT(ISERROR(DATEVALUE(F2))), AND(ISNUMBER(F2), LEFT(CELL("format", F2))="D")))))</formula1>
    </dataValidation>
  </dataValidations>
  <printOptions/>
  <pageMargins bottom="1.0" footer="0.0" header="0.0" left="0.75" right="0.75" top="1.0"/>
  <pageSetup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0"/>
    <col customWidth="1" min="2" max="2" width="14.43"/>
    <col customWidth="1" min="3" max="4" width="14.0"/>
    <col customWidth="1" min="5" max="5" width="15.86"/>
    <col customWidth="1" min="6" max="6" width="8.71"/>
  </cols>
  <sheetData>
    <row r="1" ht="22.5" customHeight="1">
      <c r="A1" s="1" t="s">
        <v>1</v>
      </c>
      <c r="B1" s="1" t="s">
        <v>56</v>
      </c>
      <c r="C1" s="1" t="s">
        <v>57</v>
      </c>
      <c r="D1" s="1" t="s">
        <v>58</v>
      </c>
      <c r="E1" s="1" t="s">
        <v>59</v>
      </c>
    </row>
    <row r="2" ht="22.5" customHeight="1">
      <c r="A2" s="2" t="s">
        <v>60</v>
      </c>
      <c r="B2" s="5" t="str">
        <f>SUMAR.SI.CONJUNTO(BD!$F:$F,BD!$C:$C,"Ingreso",BD!$B:$B,$E2)</f>
        <v>#NAME?</v>
      </c>
      <c r="C2" s="5" t="str">
        <f>SUMAR.SI.CONJUNTO(BD!$F:$F,BD!$C:$C,"Gasto",BD!$B:$B,$E2)</f>
        <v>#NAME?</v>
      </c>
      <c r="D2" s="5" t="str">
        <f t="shared" ref="D2:D13" si="1">B2-C2</f>
        <v>#NAME?</v>
      </c>
      <c r="E2" s="4">
        <v>1.0</v>
      </c>
    </row>
    <row r="3" ht="22.5" customHeight="1">
      <c r="A3" s="2" t="s">
        <v>61</v>
      </c>
      <c r="B3" s="5" t="str">
        <f>SUMAR.SI.CONJUNTO(BD!$F:$F,BD!$C:$C,"Ingreso",BD!$B:$B,$E3)</f>
        <v>#NAME?</v>
      </c>
      <c r="C3" s="5" t="str">
        <f>SUMAR.SI.CONJUNTO(BD!$F:$F,BD!$C:$C,"Gasto",BD!$B:$B,$E3)</f>
        <v>#NAME?</v>
      </c>
      <c r="D3" s="5" t="str">
        <f t="shared" si="1"/>
        <v>#NAME?</v>
      </c>
      <c r="E3" s="4">
        <v>2.0</v>
      </c>
    </row>
    <row r="4" ht="22.5" customHeight="1">
      <c r="A4" s="2" t="s">
        <v>62</v>
      </c>
      <c r="B4" s="5" t="str">
        <f>SUMAR.SI.CONJUNTO(BD!$F:$F,BD!$C:$C,"Ingreso",BD!$B:$B,$E4)</f>
        <v>#NAME?</v>
      </c>
      <c r="C4" s="5" t="str">
        <f>SUMAR.SI.CONJUNTO(BD!$F:$F,BD!$C:$C,"Gasto",BD!$B:$B,$E4)</f>
        <v>#NAME?</v>
      </c>
      <c r="D4" s="5" t="str">
        <f t="shared" si="1"/>
        <v>#NAME?</v>
      </c>
      <c r="E4" s="4">
        <v>3.0</v>
      </c>
    </row>
    <row r="5" ht="22.5" customHeight="1">
      <c r="A5" s="2" t="s">
        <v>63</v>
      </c>
      <c r="B5" s="5" t="str">
        <f>SUMAR.SI.CONJUNTO(BD!$F:$F,BD!$C:$C,"Ingreso",BD!$B:$B,$E5)</f>
        <v>#NAME?</v>
      </c>
      <c r="C5" s="5" t="str">
        <f>SUMAR.SI.CONJUNTO(BD!$F:$F,BD!$C:$C,"Gasto",BD!$B:$B,$E5)</f>
        <v>#NAME?</v>
      </c>
      <c r="D5" s="5" t="str">
        <f t="shared" si="1"/>
        <v>#NAME?</v>
      </c>
      <c r="E5" s="4">
        <v>4.0</v>
      </c>
    </row>
    <row r="6" ht="22.5" customHeight="1">
      <c r="A6" s="2" t="s">
        <v>64</v>
      </c>
      <c r="B6" s="5" t="str">
        <f>SUMAR.SI.CONJUNTO(BD!$F:$F,BD!$C:$C,"Ingreso",BD!$B:$B,$E6)</f>
        <v>#NAME?</v>
      </c>
      <c r="C6" s="5" t="str">
        <f>SUMAR.SI.CONJUNTO(BD!$F:$F,BD!$C:$C,"Gasto",BD!$B:$B,$E6)</f>
        <v>#NAME?</v>
      </c>
      <c r="D6" s="5" t="str">
        <f t="shared" si="1"/>
        <v>#NAME?</v>
      </c>
      <c r="E6" s="4">
        <v>5.0</v>
      </c>
    </row>
    <row r="7" ht="22.5" customHeight="1">
      <c r="A7" s="2" t="s">
        <v>65</v>
      </c>
      <c r="B7" s="5" t="str">
        <f>SUMAR.SI.CONJUNTO(BD!$F:$F,BD!$C:$C,"Ingreso",BD!$B:$B,$E7)</f>
        <v>#NAME?</v>
      </c>
      <c r="C7" s="5" t="str">
        <f>SUMAR.SI.CONJUNTO(BD!$F:$F,BD!$C:$C,"Gasto",BD!$B:$B,$E7)</f>
        <v>#NAME?</v>
      </c>
      <c r="D7" s="5" t="str">
        <f t="shared" si="1"/>
        <v>#NAME?</v>
      </c>
      <c r="E7" s="4">
        <v>6.0</v>
      </c>
    </row>
    <row r="8" ht="22.5" customHeight="1">
      <c r="A8" s="2" t="s">
        <v>66</v>
      </c>
      <c r="B8" s="5" t="str">
        <f>SUMAR.SI.CONJUNTO(BD!$F:$F,BD!$C:$C,"Ingreso",BD!$B:$B,$E8)</f>
        <v>#NAME?</v>
      </c>
      <c r="C8" s="5" t="str">
        <f>SUMAR.SI.CONJUNTO(BD!$F:$F,BD!$C:$C,"Gasto",BD!$B:$B,$E8)</f>
        <v>#NAME?</v>
      </c>
      <c r="D8" s="5" t="str">
        <f t="shared" si="1"/>
        <v>#NAME?</v>
      </c>
      <c r="E8" s="4">
        <v>7.0</v>
      </c>
    </row>
    <row r="9" ht="22.5" customHeight="1">
      <c r="A9" s="2" t="s">
        <v>67</v>
      </c>
      <c r="B9" s="5" t="str">
        <f>SUMAR.SI.CONJUNTO(BD!$F:$F,BD!$C:$C,"Ingreso",BD!$B:$B,$E9)</f>
        <v>#NAME?</v>
      </c>
      <c r="C9" s="5" t="str">
        <f>SUMAR.SI.CONJUNTO(BD!$F:$F,BD!$C:$C,"Gasto",BD!$B:$B,$E9)</f>
        <v>#NAME?</v>
      </c>
      <c r="D9" s="5" t="str">
        <f t="shared" si="1"/>
        <v>#NAME?</v>
      </c>
      <c r="E9" s="4">
        <v>8.0</v>
      </c>
    </row>
    <row r="10" ht="22.5" customHeight="1">
      <c r="A10" s="2" t="s">
        <v>68</v>
      </c>
      <c r="B10" s="5" t="str">
        <f>SUMAR.SI.CONJUNTO(BD!$F:$F,BD!$C:$C,"Ingreso",BD!$B:$B,$E10)</f>
        <v>#NAME?</v>
      </c>
      <c r="C10" s="5" t="str">
        <f>SUMAR.SI.CONJUNTO(BD!$F:$F,BD!$C:$C,"Gasto",BD!$B:$B,$E10)</f>
        <v>#NAME?</v>
      </c>
      <c r="D10" s="5" t="str">
        <f t="shared" si="1"/>
        <v>#NAME?</v>
      </c>
      <c r="E10" s="4">
        <v>9.0</v>
      </c>
    </row>
    <row r="11" ht="22.5" customHeight="1">
      <c r="A11" s="2" t="s">
        <v>69</v>
      </c>
      <c r="B11" s="5" t="str">
        <f>SUMAR.SI.CONJUNTO(BD!$F:$F,BD!$C:$C,"Ingreso",BD!$B:$B,$E11)</f>
        <v>#NAME?</v>
      </c>
      <c r="C11" s="5" t="str">
        <f>SUMAR.SI.CONJUNTO(BD!$F:$F,BD!$C:$C,"Gasto",BD!$B:$B,$E11)</f>
        <v>#NAME?</v>
      </c>
      <c r="D11" s="5" t="str">
        <f t="shared" si="1"/>
        <v>#NAME?</v>
      </c>
      <c r="E11" s="4">
        <v>10.0</v>
      </c>
    </row>
    <row r="12" ht="22.5" customHeight="1">
      <c r="A12" s="2" t="s">
        <v>70</v>
      </c>
      <c r="B12" s="5" t="str">
        <f>SUMAR.SI.CONJUNTO(BD!$F:$F,BD!$C:$C,"Ingreso",BD!$B:$B,$E12)</f>
        <v>#NAME?</v>
      </c>
      <c r="C12" s="5" t="str">
        <f>SUMAR.SI.CONJUNTO(BD!$F:$F,BD!$C:$C,"Gasto",BD!$B:$B,$E12)</f>
        <v>#NAME?</v>
      </c>
      <c r="D12" s="5" t="str">
        <f t="shared" si="1"/>
        <v>#NAME?</v>
      </c>
      <c r="E12" s="4">
        <v>11.0</v>
      </c>
    </row>
    <row r="13" ht="22.5" customHeight="1">
      <c r="A13" s="2" t="s">
        <v>71</v>
      </c>
      <c r="B13" s="5" t="str">
        <f>SUMAR.SI.CONJUNTO(BD!$F:$F,BD!$C:$C,"Ingreso",BD!$B:$B,$E13)</f>
        <v>#NAME?</v>
      </c>
      <c r="C13" s="5" t="str">
        <f>SUMAR.SI.CONJUNTO(BD!$F:$F,BD!$C:$C,"Gasto",BD!$B:$B,$E13)</f>
        <v>#NAME?</v>
      </c>
      <c r="D13" s="5" t="str">
        <f t="shared" si="1"/>
        <v>#NAME?</v>
      </c>
      <c r="E13" s="4">
        <v>12.0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E2:E13">
      <formula1>AND(ISNUMBER(E2),(NOT(OR(NOT(ISERROR(DATEVALUE(E2))), AND(ISNUMBER(E2), LEFT(CELL("format", E2))="D")))))</formula1>
    </dataValidation>
  </dataValidations>
  <printOptions/>
  <pageMargins bottom="1.0" footer="0.0" header="0.0" left="0.75" right="0.75" top="1.0"/>
  <pageSetup orientation="landscape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0"/>
    <col customWidth="1" min="2" max="2" width="27.86"/>
  </cols>
  <sheetData>
    <row r="1">
      <c r="A1" s="6" t="s">
        <v>72</v>
      </c>
      <c r="B1" s="6" t="s">
        <v>73</v>
      </c>
    </row>
    <row r="2">
      <c r="A2" s="7" t="s">
        <v>74</v>
      </c>
      <c r="B2" s="7">
        <v>6.0</v>
      </c>
    </row>
    <row r="3">
      <c r="A3" s="7" t="s">
        <v>75</v>
      </c>
      <c r="B3" s="8" t="str">
        <f>SUMA(Resumen_Mensual!D2:D13)</f>
        <v>#NAME?</v>
      </c>
    </row>
    <row r="4">
      <c r="A4" s="7" t="s">
        <v>76</v>
      </c>
      <c r="B4" s="9" t="str">
        <f>SI.ERROR(B3/SUMA(Resumen_Mensual!B2:B13),0)</f>
        <v>#NAME?</v>
      </c>
    </row>
    <row r="5">
      <c r="A5" s="7" t="s">
        <v>77</v>
      </c>
      <c r="B5" s="9" t="str">
        <f>SI(Y(B2&gt;1,B2&lt;=12),SI.ERROR((INDICE(Resumen_Mensual!B2:B13,B2)-INDICE(Resumen_Mensual!B2:B13,B2-1))/INDICE(Resumen_Mensual!B2:B13,B2-1),0),"")</f>
        <v>#NAME?</v>
      </c>
    </row>
    <row r="6">
      <c r="A6" s="7" t="s">
        <v>78</v>
      </c>
      <c r="B6" s="8" t="str">
        <f>SI.ERROR(PROMEDIO.SI(BD!$C:$C,"Ingreso",BD!$F:$F),0)</f>
        <v>#NAME?</v>
      </c>
    </row>
    <row r="7">
      <c r="A7" s="7" t="s">
        <v>79</v>
      </c>
      <c r="B7" s="7" t="str">
        <f>INDICE(Resumen_Mensual!A2:A13,COINCIDIR(MAX(Resumen_Mensual!D2:D13),Resumen_Mensual!D2:D13,0))</f>
        <v>#NAME?</v>
      </c>
    </row>
    <row r="9">
      <c r="A9" s="10" t="s">
        <v>3</v>
      </c>
      <c r="B9" s="10" t="s">
        <v>80</v>
      </c>
    </row>
    <row r="10">
      <c r="A10" s="7" t="s">
        <v>14</v>
      </c>
      <c r="B10" s="8" t="str">
        <f>SI.ERROR(PROMEDIO.SI.CONJUNTO(BD!$F:$F,BD!$D:$D,A10,BD!$C:$C,"Gasto"),0)</f>
        <v>#NAME?</v>
      </c>
    </row>
    <row r="11">
      <c r="A11" s="7" t="s">
        <v>18</v>
      </c>
      <c r="B11" s="8" t="str">
        <f>SI.ERROR(PROMEDIO.SI.CONJUNTO(BD!$F:$F,BD!$D:$D,A11,BD!$C:$C,"Gasto"),0)</f>
        <v>#NAME?</v>
      </c>
    </row>
    <row r="12">
      <c r="A12" s="7" t="s">
        <v>28</v>
      </c>
      <c r="B12" s="8" t="str">
        <f>SI.ERROR(PROMEDIO.SI.CONJUNTO(BD!$F:$F,BD!$D:$D,A12,BD!$C:$C,"Gasto"),0)</f>
        <v>#NAME?</v>
      </c>
    </row>
    <row r="13">
      <c r="A13" s="7" t="s">
        <v>25</v>
      </c>
      <c r="B13" s="8" t="str">
        <f>SI.ERROR(PROMEDIO.SI.CONJUNTO(BD!$F:$F,BD!$D:$D,A13,BD!$C:$C,"Gasto"),0)</f>
        <v>#NAME?</v>
      </c>
    </row>
    <row r="14">
      <c r="A14" s="7" t="s">
        <v>34</v>
      </c>
      <c r="B14" s="8" t="str">
        <f>SI.ERROR(PROMEDIO.SI.CONJUNTO(BD!$F:$F,BD!$D:$D,A14,BD!$C:$C,"Gasto"),0)</f>
        <v>#NAME?</v>
      </c>
    </row>
    <row r="15">
      <c r="A15" s="7" t="s">
        <v>41</v>
      </c>
      <c r="B15" s="8" t="str">
        <f>SI.ERROR(PROMEDIO.SI.CONJUNTO(BD!$F:$F,BD!$D:$D,A15,BD!$C:$C,"Gasto"),0)</f>
        <v>#NAME?</v>
      </c>
    </row>
    <row r="16">
      <c r="A16" s="7" t="s">
        <v>81</v>
      </c>
      <c r="B16" s="8" t="str">
        <f>SI.ERROR(PROMEDIO.SI.CONJUNTO(BD!$F:$F,BD!$D:$D,A16,BD!$C:$C,"Gasto"),0)</f>
        <v>#NAME?</v>
      </c>
    </row>
    <row r="19">
      <c r="A19" s="10" t="s">
        <v>3</v>
      </c>
      <c r="B19" s="10" t="s">
        <v>82</v>
      </c>
    </row>
    <row r="20">
      <c r="A20" s="7" t="s">
        <v>14</v>
      </c>
      <c r="B20" s="8" t="str">
        <f>SUMAR.SI.CONJUNTO(BD!$F:$F,BD!$D:$D,A20,BD!$C:$C,"Gasto")</f>
        <v>#NAME?</v>
      </c>
    </row>
    <row r="21" ht="15.75" customHeight="1">
      <c r="A21" s="7" t="s">
        <v>18</v>
      </c>
      <c r="B21" s="8" t="str">
        <f>SUMAR.SI.CONJUNTO(BD!$F:$F,BD!$D:$D,A21,BD!$C:$C,"Gasto")</f>
        <v>#NAME?</v>
      </c>
    </row>
    <row r="22" ht="15.75" customHeight="1">
      <c r="A22" s="7" t="s">
        <v>28</v>
      </c>
      <c r="B22" s="8" t="str">
        <f>SUMAR.SI.CONJUNTO(BD!$F:$F,BD!$D:$D,A22,BD!$C:$C,"Gasto")</f>
        <v>#NAME?</v>
      </c>
    </row>
    <row r="23" ht="15.75" customHeight="1">
      <c r="A23" s="7" t="s">
        <v>25</v>
      </c>
      <c r="B23" s="8" t="str">
        <f>SUMAR.SI.CONJUNTO(BD!$F:$F,BD!$D:$D,A23,BD!$C:$C,"Gasto")</f>
        <v>#NAME?</v>
      </c>
    </row>
    <row r="24" ht="15.75" customHeight="1">
      <c r="A24" s="7" t="s">
        <v>34</v>
      </c>
      <c r="B24" s="8" t="str">
        <f>SUMAR.SI.CONJUNTO(BD!$F:$F,BD!$D:$D,A24,BD!$C:$C,"Gasto")</f>
        <v>#NAME?</v>
      </c>
    </row>
    <row r="25" ht="15.75" customHeight="1">
      <c r="A25" s="7" t="s">
        <v>41</v>
      </c>
      <c r="B25" s="8" t="str">
        <f>SUMAR.SI.CONJUNTO(BD!$F:$F,BD!$D:$D,A25,BD!$C:$C,"Gasto")</f>
        <v>#NAME?</v>
      </c>
    </row>
    <row r="26" ht="15.75" customHeight="1">
      <c r="A26" s="7" t="s">
        <v>81</v>
      </c>
      <c r="B26" s="8" t="str">
        <f>SUMAR.SI.CONJUNTO(BD!$F:$F,BD!$D:$D,A26,BD!$C:$C,"Gasto")</f>
        <v>#NAME?</v>
      </c>
    </row>
    <row r="27" ht="15.75" customHeight="1"/>
    <row r="28" ht="15.75" customHeight="1">
      <c r="A28" s="7" t="s">
        <v>83</v>
      </c>
      <c r="B28" s="7" t="str">
        <f>INDICE(A20:A26,COINCIDIR(MAX(B20:B26),B20:B26,0))</f>
        <v>#NAME?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22.0"/>
    <col customWidth="1" min="5" max="16" width="8.71"/>
  </cols>
  <sheetData>
    <row r="1">
      <c r="A1" s="11" t="s">
        <v>84</v>
      </c>
    </row>
    <row r="3">
      <c r="A3" s="10" t="s">
        <v>85</v>
      </c>
      <c r="B3" s="7">
        <f>KPIs!B2</f>
        <v>6</v>
      </c>
    </row>
    <row r="4">
      <c r="A4" s="10" t="s">
        <v>86</v>
      </c>
      <c r="B4" s="9">
        <v>0.05</v>
      </c>
    </row>
    <row r="5">
      <c r="A5" s="10" t="s">
        <v>87</v>
      </c>
      <c r="B5" s="9">
        <v>0.03</v>
      </c>
    </row>
    <row r="7">
      <c r="A7" s="6" t="s">
        <v>88</v>
      </c>
      <c r="B7" s="6" t="s">
        <v>89</v>
      </c>
      <c r="C7" s="6" t="s">
        <v>90</v>
      </c>
      <c r="D7" s="6" t="s">
        <v>91</v>
      </c>
    </row>
    <row r="8">
      <c r="A8" s="7" t="s">
        <v>92</v>
      </c>
      <c r="B8" s="8" t="str">
        <f>INDICE(Resumen_Mensual!B2:B13,KPIs!$B$2)*(1+$B$4)^(FILA()-8)</f>
        <v>#NAME?</v>
      </c>
      <c r="C8" s="8" t="str">
        <f>INDICE(Resumen_Mensual!C2:C13,KPIs!$B$2)*(1+$B$5)^(FILA()-8)</f>
        <v>#NAME?</v>
      </c>
      <c r="D8" s="8" t="str">
        <f t="shared" ref="D8:D31" si="1">B8-C8</f>
        <v>#NAME?</v>
      </c>
    </row>
    <row r="9">
      <c r="A9" s="7" t="s">
        <v>93</v>
      </c>
      <c r="B9" s="8" t="str">
        <f>INDICE(Resumen_Mensual!B2:B13,KPIs!$B$2)*(1+$B$4)^(FILA()-8)</f>
        <v>#NAME?</v>
      </c>
      <c r="C9" s="8" t="str">
        <f>INDICE(Resumen_Mensual!C2:C13,KPIs!$B$2)*(1+$B$5)^(FILA()-8)</f>
        <v>#NAME?</v>
      </c>
      <c r="D9" s="8" t="str">
        <f t="shared" si="1"/>
        <v>#NAME?</v>
      </c>
    </row>
    <row r="10">
      <c r="A10" s="7" t="s">
        <v>94</v>
      </c>
      <c r="B10" s="8" t="str">
        <f>INDICE(Resumen_Mensual!B2:B13,KPIs!$B$2)*(1+$B$4)^(FILA()-8)</f>
        <v>#NAME?</v>
      </c>
      <c r="C10" s="8" t="str">
        <f>INDICE(Resumen_Mensual!C2:C13,KPIs!$B$2)*(1+$B$5)^(FILA()-8)</f>
        <v>#NAME?</v>
      </c>
      <c r="D10" s="8" t="str">
        <f t="shared" si="1"/>
        <v>#NAME?</v>
      </c>
    </row>
    <row r="11">
      <c r="A11" s="7" t="s">
        <v>95</v>
      </c>
      <c r="B11" s="8" t="str">
        <f>INDICE(Resumen_Mensual!B2:B13,KPIs!$B$2)*(1+$B$4)^(FILA()-8)</f>
        <v>#NAME?</v>
      </c>
      <c r="C11" s="8" t="str">
        <f>INDICE(Resumen_Mensual!C2:C13,KPIs!$B$2)*(1+$B$5)^(FILA()-8)</f>
        <v>#NAME?</v>
      </c>
      <c r="D11" s="8" t="str">
        <f t="shared" si="1"/>
        <v>#NAME?</v>
      </c>
    </row>
    <row r="12">
      <c r="A12" s="7" t="s">
        <v>96</v>
      </c>
      <c r="B12" s="8" t="str">
        <f>INDICE(Resumen_Mensual!B2:B13,KPIs!$B$2)*(1+$B$4)^(FILA()-8)</f>
        <v>#NAME?</v>
      </c>
      <c r="C12" s="8" t="str">
        <f>INDICE(Resumen_Mensual!C2:C13,KPIs!$B$2)*(1+$B$5)^(FILA()-8)</f>
        <v>#NAME?</v>
      </c>
      <c r="D12" s="8" t="str">
        <f t="shared" si="1"/>
        <v>#NAME?</v>
      </c>
    </row>
    <row r="13">
      <c r="A13" s="7" t="s">
        <v>97</v>
      </c>
      <c r="B13" s="8" t="str">
        <f>INDICE(Resumen_Mensual!B2:B13,KPIs!$B$2)*(1+$B$4)^(FILA()-8)</f>
        <v>#NAME?</v>
      </c>
      <c r="C13" s="8" t="str">
        <f>INDICE(Resumen_Mensual!C2:C13,KPIs!$B$2)*(1+$B$5)^(FILA()-8)</f>
        <v>#NAME?</v>
      </c>
      <c r="D13" s="8" t="str">
        <f t="shared" si="1"/>
        <v>#NAME?</v>
      </c>
    </row>
    <row r="14">
      <c r="A14" s="7" t="s">
        <v>98</v>
      </c>
      <c r="B14" s="8" t="str">
        <f>INDICE(Resumen_Mensual!B2:B13,KPIs!$B$2)*(1+$B$4)^(FILA()-8)</f>
        <v>#NAME?</v>
      </c>
      <c r="C14" s="8" t="str">
        <f>INDICE(Resumen_Mensual!C2:C13,KPIs!$B$2)*(1+$B$5)^(FILA()-8)</f>
        <v>#NAME?</v>
      </c>
      <c r="D14" s="8" t="str">
        <f t="shared" si="1"/>
        <v>#NAME?</v>
      </c>
    </row>
    <row r="15">
      <c r="A15" s="7" t="s">
        <v>99</v>
      </c>
      <c r="B15" s="8" t="str">
        <f>INDICE(Resumen_Mensual!B2:B13,KPIs!$B$2)*(1+$B$4)^(FILA()-8)</f>
        <v>#NAME?</v>
      </c>
      <c r="C15" s="8" t="str">
        <f>INDICE(Resumen_Mensual!C2:C13,KPIs!$B$2)*(1+$B$5)^(FILA()-8)</f>
        <v>#NAME?</v>
      </c>
      <c r="D15" s="8" t="str">
        <f t="shared" si="1"/>
        <v>#NAME?</v>
      </c>
    </row>
    <row r="16">
      <c r="A16" s="7" t="s">
        <v>100</v>
      </c>
      <c r="B16" s="8" t="str">
        <f>INDICE(Resumen_Mensual!B2:B13,KPIs!$B$2)*(1+$B$4)^(FILA()-8)</f>
        <v>#NAME?</v>
      </c>
      <c r="C16" s="8" t="str">
        <f>INDICE(Resumen_Mensual!C2:C13,KPIs!$B$2)*(1+$B$5)^(FILA()-8)</f>
        <v>#NAME?</v>
      </c>
      <c r="D16" s="8" t="str">
        <f t="shared" si="1"/>
        <v>#NAME?</v>
      </c>
    </row>
    <row r="17">
      <c r="A17" s="7" t="s">
        <v>101</v>
      </c>
      <c r="B17" s="8" t="str">
        <f>INDICE(Resumen_Mensual!B2:B13,KPIs!$B$2)*(1+$B$4)^(FILA()-8)</f>
        <v>#NAME?</v>
      </c>
      <c r="C17" s="8" t="str">
        <f>INDICE(Resumen_Mensual!C2:C13,KPIs!$B$2)*(1+$B$5)^(FILA()-8)</f>
        <v>#NAME?</v>
      </c>
      <c r="D17" s="8" t="str">
        <f t="shared" si="1"/>
        <v>#NAME?</v>
      </c>
    </row>
    <row r="18">
      <c r="A18" s="7" t="s">
        <v>102</v>
      </c>
      <c r="B18" s="8" t="str">
        <f>INDICE(Resumen_Mensual!B2:B13,KPIs!$B$2)*(1+$B$4)^(FILA()-8)</f>
        <v>#NAME?</v>
      </c>
      <c r="C18" s="8" t="str">
        <f>INDICE(Resumen_Mensual!C2:C13,KPIs!$B$2)*(1+$B$5)^(FILA()-8)</f>
        <v>#NAME?</v>
      </c>
      <c r="D18" s="8" t="str">
        <f t="shared" si="1"/>
        <v>#NAME?</v>
      </c>
    </row>
    <row r="19">
      <c r="A19" s="7" t="s">
        <v>103</v>
      </c>
      <c r="B19" s="8" t="str">
        <f>INDICE(Resumen_Mensual!B2:B13,KPIs!$B$2)*(1+$B$4)^(FILA()-8)</f>
        <v>#NAME?</v>
      </c>
      <c r="C19" s="8" t="str">
        <f>INDICE(Resumen_Mensual!C2:C13,KPIs!$B$2)*(1+$B$5)^(FILA()-8)</f>
        <v>#NAME?</v>
      </c>
      <c r="D19" s="8" t="str">
        <f t="shared" si="1"/>
        <v>#NAME?</v>
      </c>
    </row>
    <row r="20">
      <c r="A20" s="7" t="s">
        <v>104</v>
      </c>
      <c r="B20" s="8" t="str">
        <f>INDICE(Resumen_Mensual!B2:B13,KPIs!$B$2)*(1+$B$4)^(FILA()-8)</f>
        <v>#NAME?</v>
      </c>
      <c r="C20" s="8" t="str">
        <f>INDICE(Resumen_Mensual!C2:C13,KPIs!$B$2)*(1+$B$5)^(FILA()-8)</f>
        <v>#NAME?</v>
      </c>
      <c r="D20" s="8" t="str">
        <f t="shared" si="1"/>
        <v>#NAME?</v>
      </c>
    </row>
    <row r="21" ht="15.75" customHeight="1">
      <c r="A21" s="7" t="s">
        <v>105</v>
      </c>
      <c r="B21" s="8" t="str">
        <f>INDICE(Resumen_Mensual!B2:B13,KPIs!$B$2)*(1+$B$4)^(FILA()-8)</f>
        <v>#NAME?</v>
      </c>
      <c r="C21" s="8" t="str">
        <f>INDICE(Resumen_Mensual!C2:C13,KPIs!$B$2)*(1+$B$5)^(FILA()-8)</f>
        <v>#NAME?</v>
      </c>
      <c r="D21" s="8" t="str">
        <f t="shared" si="1"/>
        <v>#NAME?</v>
      </c>
    </row>
    <row r="22" ht="15.75" customHeight="1">
      <c r="A22" s="7" t="s">
        <v>106</v>
      </c>
      <c r="B22" s="8" t="str">
        <f>INDICE(Resumen_Mensual!B2:B13,KPIs!$B$2)*(1+$B$4)^(FILA()-8)</f>
        <v>#NAME?</v>
      </c>
      <c r="C22" s="8" t="str">
        <f>INDICE(Resumen_Mensual!C2:C13,KPIs!$B$2)*(1+$B$5)^(FILA()-8)</f>
        <v>#NAME?</v>
      </c>
      <c r="D22" s="8" t="str">
        <f t="shared" si="1"/>
        <v>#NAME?</v>
      </c>
    </row>
    <row r="23" ht="15.75" customHeight="1">
      <c r="A23" s="7" t="s">
        <v>107</v>
      </c>
      <c r="B23" s="8" t="str">
        <f>INDICE(Resumen_Mensual!B2:B13,KPIs!$B$2)*(1+$B$4)^(FILA()-8)</f>
        <v>#NAME?</v>
      </c>
      <c r="C23" s="8" t="str">
        <f>INDICE(Resumen_Mensual!C2:C13,KPIs!$B$2)*(1+$B$5)^(FILA()-8)</f>
        <v>#NAME?</v>
      </c>
      <c r="D23" s="8" t="str">
        <f t="shared" si="1"/>
        <v>#NAME?</v>
      </c>
    </row>
    <row r="24" ht="15.75" customHeight="1">
      <c r="A24" s="7" t="s">
        <v>108</v>
      </c>
      <c r="B24" s="8" t="str">
        <f>INDICE(Resumen_Mensual!B2:B13,KPIs!$B$2)*(1+$B$4)^(FILA()-8)</f>
        <v>#NAME?</v>
      </c>
      <c r="C24" s="8" t="str">
        <f>INDICE(Resumen_Mensual!C2:C13,KPIs!$B$2)*(1+$B$5)^(FILA()-8)</f>
        <v>#NAME?</v>
      </c>
      <c r="D24" s="8" t="str">
        <f t="shared" si="1"/>
        <v>#NAME?</v>
      </c>
    </row>
    <row r="25" ht="15.75" customHeight="1">
      <c r="A25" s="7" t="s">
        <v>109</v>
      </c>
      <c r="B25" s="8" t="str">
        <f>INDICE(Resumen_Mensual!B2:B13,KPIs!$B$2)*(1+$B$4)^(FILA()-8)</f>
        <v>#NAME?</v>
      </c>
      <c r="C25" s="8" t="str">
        <f>INDICE(Resumen_Mensual!C2:C13,KPIs!$B$2)*(1+$B$5)^(FILA()-8)</f>
        <v>#NAME?</v>
      </c>
      <c r="D25" s="8" t="str">
        <f t="shared" si="1"/>
        <v>#NAME?</v>
      </c>
    </row>
    <row r="26" ht="15.75" customHeight="1">
      <c r="A26" s="7" t="s">
        <v>110</v>
      </c>
      <c r="B26" s="8" t="str">
        <f>INDICE(Resumen_Mensual!B2:B13,KPIs!$B$2)*(1+$B$4)^(FILA()-8)</f>
        <v>#NAME?</v>
      </c>
      <c r="C26" s="8" t="str">
        <f>INDICE(Resumen_Mensual!C2:C13,KPIs!$B$2)*(1+$B$5)^(FILA()-8)</f>
        <v>#NAME?</v>
      </c>
      <c r="D26" s="8" t="str">
        <f t="shared" si="1"/>
        <v>#NAME?</v>
      </c>
    </row>
    <row r="27" ht="15.75" customHeight="1">
      <c r="A27" s="7" t="s">
        <v>111</v>
      </c>
      <c r="B27" s="8" t="str">
        <f>INDICE(Resumen_Mensual!B2:B13,KPIs!$B$2)*(1+$B$4)^(FILA()-8)</f>
        <v>#NAME?</v>
      </c>
      <c r="C27" s="8" t="str">
        <f>INDICE(Resumen_Mensual!C2:C13,KPIs!$B$2)*(1+$B$5)^(FILA()-8)</f>
        <v>#NAME?</v>
      </c>
      <c r="D27" s="8" t="str">
        <f t="shared" si="1"/>
        <v>#NAME?</v>
      </c>
    </row>
    <row r="28" ht="15.75" customHeight="1">
      <c r="A28" s="7" t="s">
        <v>112</v>
      </c>
      <c r="B28" s="8" t="str">
        <f>INDICE(Resumen_Mensual!B2:B13,KPIs!$B$2)*(1+$B$4)^(FILA()-8)</f>
        <v>#NAME?</v>
      </c>
      <c r="C28" s="8" t="str">
        <f>INDICE(Resumen_Mensual!C2:C13,KPIs!$B$2)*(1+$B$5)^(FILA()-8)</f>
        <v>#NAME?</v>
      </c>
      <c r="D28" s="8" t="str">
        <f t="shared" si="1"/>
        <v>#NAME?</v>
      </c>
    </row>
    <row r="29" ht="15.75" customHeight="1">
      <c r="A29" s="7" t="s">
        <v>113</v>
      </c>
      <c r="B29" s="8" t="str">
        <f>INDICE(Resumen_Mensual!B2:B13,KPIs!$B$2)*(1+$B$4)^(FILA()-8)</f>
        <v>#NAME?</v>
      </c>
      <c r="C29" s="8" t="str">
        <f>INDICE(Resumen_Mensual!C2:C13,KPIs!$B$2)*(1+$B$5)^(FILA()-8)</f>
        <v>#NAME?</v>
      </c>
      <c r="D29" s="8" t="str">
        <f t="shared" si="1"/>
        <v>#NAME?</v>
      </c>
    </row>
    <row r="30" ht="15.75" customHeight="1">
      <c r="A30" s="7" t="s">
        <v>114</v>
      </c>
      <c r="B30" s="8" t="str">
        <f>INDICE(Resumen_Mensual!B2:B13,KPIs!$B$2)*(1+$B$4)^(FILA()-8)</f>
        <v>#NAME?</v>
      </c>
      <c r="C30" s="8" t="str">
        <f>INDICE(Resumen_Mensual!C2:C13,KPIs!$B$2)*(1+$B$5)^(FILA()-8)</f>
        <v>#NAME?</v>
      </c>
      <c r="D30" s="8" t="str">
        <f t="shared" si="1"/>
        <v>#NAME?</v>
      </c>
    </row>
    <row r="31" ht="15.75" customHeight="1">
      <c r="A31" s="7" t="s">
        <v>115</v>
      </c>
      <c r="B31" s="8" t="str">
        <f>INDICE(Resumen_Mensual!B2:B13,KPIs!$B$2)*(1+$B$4)^(FILA()-8)</f>
        <v>#NAME?</v>
      </c>
      <c r="C31" s="8" t="str">
        <f>INDICE(Resumen_Mensual!C2:C13,KPIs!$B$2)*(1+$B$5)^(FILA()-8)</f>
        <v>#NAME?</v>
      </c>
      <c r="D31" s="8" t="str">
        <f t="shared" si="1"/>
        <v>#NAME?</v>
      </c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16.0"/>
    <col customWidth="1" min="5" max="26" width="8.71"/>
  </cols>
  <sheetData>
    <row r="1">
      <c r="A1" s="11" t="s">
        <v>116</v>
      </c>
    </row>
    <row r="3">
      <c r="A3" s="6" t="s">
        <v>1</v>
      </c>
      <c r="B3" s="6" t="s">
        <v>56</v>
      </c>
      <c r="C3" s="6" t="s">
        <v>57</v>
      </c>
      <c r="D3" s="6" t="s">
        <v>58</v>
      </c>
      <c r="E3" s="6"/>
      <c r="F3" s="6"/>
    </row>
    <row r="4">
      <c r="A4" s="7" t="str">
        <f>Resumen_Mensual!A2</f>
        <v>Enero</v>
      </c>
      <c r="B4" s="8" t="str">
        <f>Resumen_Mensual!B2</f>
        <v>#NAME?</v>
      </c>
      <c r="C4" s="8" t="str">
        <f>Resumen_Mensual!C2</f>
        <v>#NAME?</v>
      </c>
      <c r="D4" s="8" t="str">
        <f>Resumen_Mensual!D2</f>
        <v>#NAME?</v>
      </c>
    </row>
    <row r="5">
      <c r="A5" s="7" t="str">
        <f>Resumen_Mensual!A3</f>
        <v>Febrero</v>
      </c>
      <c r="B5" s="8" t="str">
        <f>Resumen_Mensual!B3</f>
        <v>#NAME?</v>
      </c>
      <c r="C5" s="8" t="str">
        <f>Resumen_Mensual!C3</f>
        <v>#NAME?</v>
      </c>
      <c r="D5" s="8" t="str">
        <f>Resumen_Mensual!D3</f>
        <v>#NAME?</v>
      </c>
    </row>
    <row r="6">
      <c r="A6" s="7" t="str">
        <f>Resumen_Mensual!A4</f>
        <v>Marzo</v>
      </c>
      <c r="B6" s="8" t="str">
        <f>Resumen_Mensual!B4</f>
        <v>#NAME?</v>
      </c>
      <c r="C6" s="8" t="str">
        <f>Resumen_Mensual!C4</f>
        <v>#NAME?</v>
      </c>
      <c r="D6" s="8" t="str">
        <f>Resumen_Mensual!D4</f>
        <v>#NAME?</v>
      </c>
    </row>
    <row r="7">
      <c r="A7" s="7" t="str">
        <f>Resumen_Mensual!A5</f>
        <v>Abril</v>
      </c>
      <c r="B7" s="8" t="str">
        <f>Resumen_Mensual!B5</f>
        <v>#NAME?</v>
      </c>
      <c r="C7" s="8" t="str">
        <f>Resumen_Mensual!C5</f>
        <v>#NAME?</v>
      </c>
      <c r="D7" s="8" t="str">
        <f>Resumen_Mensual!D5</f>
        <v>#NAME?</v>
      </c>
    </row>
    <row r="8">
      <c r="A8" s="7" t="str">
        <f>Resumen_Mensual!A6</f>
        <v>Mayo</v>
      </c>
      <c r="B8" s="8" t="str">
        <f>Resumen_Mensual!B6</f>
        <v>#NAME?</v>
      </c>
      <c r="C8" s="8" t="str">
        <f>Resumen_Mensual!C6</f>
        <v>#NAME?</v>
      </c>
      <c r="D8" s="8" t="str">
        <f>Resumen_Mensual!D6</f>
        <v>#NAME?</v>
      </c>
    </row>
    <row r="9">
      <c r="A9" s="7" t="str">
        <f>Resumen_Mensual!A7</f>
        <v>Junio</v>
      </c>
      <c r="B9" s="8" t="str">
        <f>Resumen_Mensual!B7</f>
        <v>#NAME?</v>
      </c>
      <c r="C9" s="8" t="str">
        <f>Resumen_Mensual!C7</f>
        <v>#NAME?</v>
      </c>
      <c r="D9" s="8" t="str">
        <f>Resumen_Mensual!D7</f>
        <v>#NAME?</v>
      </c>
    </row>
    <row r="10">
      <c r="A10" s="7" t="str">
        <f>Resumen_Mensual!A8</f>
        <v>Julio</v>
      </c>
      <c r="B10" s="8" t="str">
        <f>Resumen_Mensual!B8</f>
        <v>#NAME?</v>
      </c>
      <c r="C10" s="8" t="str">
        <f>Resumen_Mensual!C8</f>
        <v>#NAME?</v>
      </c>
      <c r="D10" s="8" t="str">
        <f>Resumen_Mensual!D8</f>
        <v>#NAME?</v>
      </c>
    </row>
    <row r="11">
      <c r="A11" s="7" t="str">
        <f>Resumen_Mensual!A9</f>
        <v>Agosto</v>
      </c>
      <c r="B11" s="8" t="str">
        <f>Resumen_Mensual!B9</f>
        <v>#NAME?</v>
      </c>
      <c r="C11" s="8" t="str">
        <f>Resumen_Mensual!C9</f>
        <v>#NAME?</v>
      </c>
      <c r="D11" s="8" t="str">
        <f>Resumen_Mensual!D9</f>
        <v>#NAME?</v>
      </c>
    </row>
    <row r="12">
      <c r="A12" s="7" t="str">
        <f>Resumen_Mensual!A10</f>
        <v>Septiembre</v>
      </c>
      <c r="B12" s="8" t="str">
        <f>Resumen_Mensual!B10</f>
        <v>#NAME?</v>
      </c>
      <c r="C12" s="8" t="str">
        <f>Resumen_Mensual!C10</f>
        <v>#NAME?</v>
      </c>
      <c r="D12" s="8" t="str">
        <f>Resumen_Mensual!D10</f>
        <v>#NAME?</v>
      </c>
    </row>
    <row r="13">
      <c r="A13" s="7" t="str">
        <f>Resumen_Mensual!A11</f>
        <v>Octubre</v>
      </c>
      <c r="B13" s="8" t="str">
        <f>Resumen_Mensual!B11</f>
        <v>#NAME?</v>
      </c>
      <c r="C13" s="8" t="str">
        <f>Resumen_Mensual!C11</f>
        <v>#NAME?</v>
      </c>
      <c r="D13" s="8" t="str">
        <f>Resumen_Mensual!D11</f>
        <v>#NAME?</v>
      </c>
    </row>
    <row r="14">
      <c r="A14" s="7" t="str">
        <f>Resumen_Mensual!A12</f>
        <v>Noviembre</v>
      </c>
      <c r="B14" s="8" t="str">
        <f>Resumen_Mensual!B12</f>
        <v>#NAME?</v>
      </c>
      <c r="C14" s="8" t="str">
        <f>Resumen_Mensual!C12</f>
        <v>#NAME?</v>
      </c>
      <c r="D14" s="8" t="str">
        <f>Resumen_Mensual!D12</f>
        <v>#NAME?</v>
      </c>
    </row>
    <row r="15">
      <c r="A15" s="7" t="str">
        <f>Resumen_Mensual!A13</f>
        <v>Diciembre</v>
      </c>
      <c r="B15" s="8" t="str">
        <f>Resumen_Mensual!B13</f>
        <v>#NAME?</v>
      </c>
      <c r="C15" s="8" t="str">
        <f>Resumen_Mensual!C13</f>
        <v>#NAME?</v>
      </c>
      <c r="D15" s="8" t="str">
        <f>Resumen_Mensual!D13</f>
        <v>#NAME?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2025-12-03T15:08:08Z</dcterms:created>
  <dc:creator>openpyxl</dc:creator>
</cp:coreProperties>
</file>