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0_Instructions" sheetId="1" r:id="rId4"/>
    <sheet state="visible" name="02_Business_Overview" sheetId="2" r:id="rId5"/>
    <sheet state="visible" name="03_Market_Analysis" sheetId="3" r:id="rId6"/>
    <sheet state="visible" name="04_Products_Services" sheetId="4" r:id="rId7"/>
    <sheet state="visible" name="05_Operations_Team" sheetId="5" r:id="rId8"/>
    <sheet state="visible" name="06_Marketing_Sales" sheetId="6" r:id="rId9"/>
    <sheet state="visible" name="07_Financial_Model" sheetId="7" r:id="rId10"/>
    <sheet state="visible" name="01_Executive_Summary" sheetId="8" r:id="rId11"/>
    <sheet state="visible" name="08_Dashboard" sheetId="9" r:id="rId12"/>
  </sheets>
  <definedNames>
    <definedName hidden="1" localSheetId="2" name="Z_DB6D4D82_8855_4ED7_827C_836941DD9F49_.wvu.FilterData">'03_Market_Analysis'!$A$4:$E$6</definedName>
    <definedName hidden="1" localSheetId="3" name="Z_1FDF4876_A80D_4E1E_AE61_545DCB4E9586_.wvu.FilterData">'04_Products_Services'!$A$4:$F$6</definedName>
    <definedName hidden="1" localSheetId="4" name="Z_7F84BEF3_0E85_4EF0_B56D_0D304A41BDE1_.wvu.FilterData">'05_Operations_Team'!$A$4:$F$6</definedName>
    <definedName hidden="1" localSheetId="5" name="Z_7AE6EE77_31AC_46BD_9A0F_929ABB7BC42E_.wvu.FilterData">'06_Marketing_Sales'!$A$4:$F$7</definedName>
    <definedName hidden="1" localSheetId="4" name="Z_B501AA71_2E34_4DD5_BC8C_5C64CF1273CC_.wvu.FilterData">'05_Operations_Team'!$A$10:$D$12</definedName>
    <definedName hidden="1" localSheetId="2" name="Z_807A20D2_49E9_4E6E_984A_56087B986388_.wvu.FilterData">'03_Market_Analysis'!$A$18:$F$20</definedName>
  </definedNames>
  <calcPr/>
  <customWorkbookViews>
    <customWorkbookView activeSheetId="0" maximized="1" windowHeight="0" windowWidth="0" guid="{1FDF4876-A80D-4E1E-AE61-545DCB4E9586}" name="Products filter view"/>
    <customWorkbookView activeSheetId="0" maximized="1" windowHeight="0" windowWidth="0" guid="{807A20D2-49E9-4E6E-984A-56087B986388}" name="Competitors filter view"/>
    <customWorkbookView activeSheetId="0" maximized="1" windowHeight="0" windowWidth="0" guid="{B501AA71-2E34-4DD5-BC8C-5C64CF1273CC}" name="Suppliers filter view"/>
    <customWorkbookView activeSheetId="0" maximized="1" windowHeight="0" windowWidth="0" guid="{7F84BEF3-0E85-4EF0-B56D-0D304A41BDE1}" name="Team filter view"/>
    <customWorkbookView activeSheetId="0" maximized="1" windowHeight="0" windowWidth="0" guid="{7AE6EE77-31AC-46BD-9A0F-929ABB7BC42E}" name="Marketing filter view"/>
    <customWorkbookView activeSheetId="0" maximized="1" windowHeight="0" windowWidth="0" guid="{DB6D4D82-8855-4ED7-827C-836941DD9F49}" name="MarketSegmentation filter view"/>
  </customWorkbookViews>
  <extLst>
    <ext uri="GoogleSheetsCustomDataVersion2">
      <go:sheetsCustomData xmlns:go="http://customooxmlschemas.google.com/" r:id="rId13" roundtripDataChecksum="i4ceznV4dI372sBmrzlHGOxdomPGY2O5/OE1aKpnqVo="/>
    </ext>
  </extLst>
</workbook>
</file>

<file path=xl/sharedStrings.xml><?xml version="1.0" encoding="utf-8"?>
<sst xmlns="http://schemas.openxmlformats.org/spreadsheetml/2006/main" count="175" uniqueCount="163">
  <si>
    <t>Stuguía – Ultimate Business Plan Template (Excel)</t>
  </si>
  <si>
    <t>How to use this workbook:</t>
  </si>
  <si>
    <t>1. Fill in the light-colored INPUT cells on each sheet.</t>
  </si>
  <si>
    <t>2. Do not edit cells with formulas (they are calculated automatically).</t>
  </si>
  <si>
    <t>3. Start with '02_Business_Overview' and move right through the tabs.</t>
  </si>
  <si>
    <t>4. The '08_Dashboard' sheet will summarize your key metrics for investors.</t>
  </si>
  <si>
    <t>Business Overview</t>
  </si>
  <si>
    <t>Business Name</t>
  </si>
  <si>
    <t>Example: Green Horizon Studio</t>
  </si>
  <si>
    <t>Vision</t>
  </si>
  <si>
    <t>Example: To make sustainable design accessible to every small business.</t>
  </si>
  <si>
    <t>Mission</t>
  </si>
  <si>
    <t>Example: We provide eco-conscious branding and digital tools for entrepreneurs.</t>
  </si>
  <si>
    <t>Legal Structure</t>
  </si>
  <si>
    <t>Example: LLC</t>
  </si>
  <si>
    <t>Location</t>
  </si>
  <si>
    <t>Example: Mexico City, Mexico</t>
  </si>
  <si>
    <t>Founding Date</t>
  </si>
  <si>
    <t>Example: 01/01/2025</t>
  </si>
  <si>
    <t>Business Stage</t>
  </si>
  <si>
    <t>Example: Launch</t>
  </si>
  <si>
    <t>SWOT Analysis</t>
  </si>
  <si>
    <t>Strengths</t>
  </si>
  <si>
    <t>Weaknesses</t>
  </si>
  <si>
    <t>Opportunities</t>
  </si>
  <si>
    <t>Threats</t>
  </si>
  <si>
    <t>Market &amp; Competitor Analysis</t>
  </si>
  <si>
    <t>Target Market Segmentation</t>
  </si>
  <si>
    <t>Segment</t>
  </si>
  <si>
    <t>Demographic</t>
  </si>
  <si>
    <t>Psychographic</t>
  </si>
  <si>
    <t>Pain Points</t>
  </si>
  <si>
    <t>Willingness to Pay</t>
  </si>
  <si>
    <t>Early-stage entrepreneurs</t>
  </si>
  <si>
    <t>25-40, urban</t>
  </si>
  <si>
    <t>Value freedom &amp; flexibility</t>
  </si>
  <si>
    <t>Lack of tools &amp; guidance</t>
  </si>
  <si>
    <t>Medium</t>
  </si>
  <si>
    <t>Sustainable brands</t>
  </si>
  <si>
    <t>30-50, eco-conscious</t>
  </si>
  <si>
    <t>Care about impact</t>
  </si>
  <si>
    <t>Need clear branding &amp; planning</t>
  </si>
  <si>
    <t>High</t>
  </si>
  <si>
    <t>Market Size (TAM / SAM / SOM)</t>
  </si>
  <si>
    <t>Metric</t>
  </si>
  <si>
    <t>Value</t>
  </si>
  <si>
    <t>Assumption</t>
  </si>
  <si>
    <t>Notes</t>
  </si>
  <si>
    <t>TAM (Total Addressable Market)</t>
  </si>
  <si>
    <t>Total potential yearly revenue</t>
  </si>
  <si>
    <t>SAM (Serviceable Addressable Market)</t>
  </si>
  <si>
    <t>Realistic segment you can serve</t>
  </si>
  <si>
    <t>Expected Market Share (%)</t>
  </si>
  <si>
    <t>Your estimated market share</t>
  </si>
  <si>
    <t>SOM (Serviceable Obtainable Market)</t>
  </si>
  <si>
    <t>Calculated automatically</t>
  </si>
  <si>
    <t>Competitor Matrix</t>
  </si>
  <si>
    <t>Competitor</t>
  </si>
  <si>
    <t>Price Level</t>
  </si>
  <si>
    <t>Strengths (1–5)</t>
  </si>
  <si>
    <t>Brand (1–5)</t>
  </si>
  <si>
    <t>Features (1–5)</t>
  </si>
  <si>
    <t>Average Score</t>
  </si>
  <si>
    <t>Competitor A</t>
  </si>
  <si>
    <t>Competitor B</t>
  </si>
  <si>
    <t>Products &amp; Services</t>
  </si>
  <si>
    <t>Product Revenue Model</t>
  </si>
  <si>
    <t>Product</t>
  </si>
  <si>
    <t>Description</t>
  </si>
  <si>
    <t>Price</t>
  </si>
  <si>
    <t>Cost per Unit</t>
  </si>
  <si>
    <t>Gross Margin %</t>
  </si>
  <si>
    <t>Business Plan Template</t>
  </si>
  <si>
    <t>Excel template for startups</t>
  </si>
  <si>
    <t>Example product</t>
  </si>
  <si>
    <t>Cash Flow Dashboard</t>
  </si>
  <si>
    <t>12-month Excel dashboard</t>
  </si>
  <si>
    <t>Operations &amp; Team</t>
  </si>
  <si>
    <t>Team Overview</t>
  </si>
  <si>
    <t>Role</t>
  </si>
  <si>
    <t>Name</t>
  </si>
  <si>
    <t>Responsibilities</t>
  </si>
  <si>
    <t>Monthly Salary</t>
  </si>
  <si>
    <t>Hours/Week</t>
  </si>
  <si>
    <t>Start Date</t>
  </si>
  <si>
    <t>Founder / CEO</t>
  </si>
  <si>
    <t>Jane Doe</t>
  </si>
  <si>
    <t>Strategy, partnerships, product</t>
  </si>
  <si>
    <t>2025-01-01</t>
  </si>
  <si>
    <t>Marketing Manager</t>
  </si>
  <si>
    <t>John Smith</t>
  </si>
  <si>
    <t>Campaigns, content, social media</t>
  </si>
  <si>
    <t>2025-03-01</t>
  </si>
  <si>
    <t>Suppliers &amp; Partners</t>
  </si>
  <si>
    <t>Supplier / Partner</t>
  </si>
  <si>
    <t>Category</t>
  </si>
  <si>
    <t>Monthly Cost</t>
  </si>
  <si>
    <t>Reliability (1–5)</t>
  </si>
  <si>
    <t>Web Hosting Provider</t>
  </si>
  <si>
    <t>Tech</t>
  </si>
  <si>
    <t>Printing Partner</t>
  </si>
  <si>
    <t>Operations</t>
  </si>
  <si>
    <t>Marketing &amp; Sales Strategy</t>
  </si>
  <si>
    <t>Marketing Channels &amp; Budget</t>
  </si>
  <si>
    <t>Channel</t>
  </si>
  <si>
    <t>Monthly Budget</t>
  </si>
  <si>
    <t>Estimated CAC</t>
  </si>
  <si>
    <t>Expected Leads</t>
  </si>
  <si>
    <t>Conversion Rate %</t>
  </si>
  <si>
    <t>Expected Customers</t>
  </si>
  <si>
    <t>Meta Ads</t>
  </si>
  <si>
    <t>Google Ads</t>
  </si>
  <si>
    <t>Content Marketing</t>
  </si>
  <si>
    <t>Sales Funnel (Example)</t>
  </si>
  <si>
    <t>Stage</t>
  </si>
  <si>
    <t>Leads</t>
  </si>
  <si>
    <t>Converted</t>
  </si>
  <si>
    <t>Website visitors</t>
  </si>
  <si>
    <t>Leads (email subscribers)</t>
  </si>
  <si>
    <t>Customers</t>
  </si>
  <si>
    <t>Financial Model – 12 Month Forecast (Example)</t>
  </si>
  <si>
    <t>Month</t>
  </si>
  <si>
    <t>Units Sold</t>
  </si>
  <si>
    <t>Price per Unit</t>
  </si>
  <si>
    <t>Revenue</t>
  </si>
  <si>
    <t>COGS per Unit</t>
  </si>
  <si>
    <t>Total COGS</t>
  </si>
  <si>
    <t>Gross Profit</t>
  </si>
  <si>
    <t>Operating Expenses</t>
  </si>
  <si>
    <t>Net Profit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</si>
  <si>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</si>
  <si>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</si>
  <si>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</si>
  <si>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</si>
  <si>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</si>
  <si>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</si>
  <si>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</si>
  <si>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</si>
  <si>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</si>
  <si>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</si>
  <si>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</si>
  <si>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</si>
  <si>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1 Summary</t>
  </si>
  <si>
    <t>Break-even Analysis</t>
  </si>
  <si>
    <t>Total Revenue</t>
  </si>
  <si>
    <t>Average Price per Unit</t>
  </si>
  <si>
    <t>Total Net Profit</t>
  </si>
  <si>
    <t>Average Variable Cost per Unit</t>
  </si>
  <si>
    <t>Average Net Profit Margin %</t>
  </si>
  <si>
    <t>Monthly Fixed Costs (OPEX)</t>
  </si>
  <si>
    <t>Contribution Margin</t>
  </si>
  <si>
    <t>Break-even Units / Month</t>
  </si>
  <si>
    <t>Executive Summary</t>
  </si>
  <si>
    <t>Mission Statement</t>
  </si>
  <si>
    <t>Year 1 Total Revenue</t>
  </si>
  <si>
    <t>Year 1 Net Profit</t>
  </si>
  <si>
    <t>Net Profit Margin %</t>
  </si>
  <si>
    <t>Monthly Break-even Units</t>
  </si>
  <si>
    <t>Funding Request (edit these cells)</t>
  </si>
  <si>
    <t>Total Funding Needed</t>
  </si>
  <si>
    <t>Use of Funds Summary</t>
  </si>
  <si>
    <t>Product development, marketing, hiring</t>
  </si>
  <si>
    <t>Business Plan Dashboard (Investor View)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</si>
</sst>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4.0"/>
      <color theme="1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  <font>
      <b/>
      <color rgb="FFFFFFFF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9F2"/>
        <bgColor rgb="FFFFF9F2"/>
      </patternFill>
    </fill>
    <fill>
      <patternFill patternType="solid">
        <fgColor rgb="FF0000FF"/>
        <bgColor rgb="FF0000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1" fillId="2" fontId="4" numFmtId="0" xfId="0" applyBorder="1" applyFill="1" applyFont="1"/>
    <xf borderId="0" fillId="0" fontId="3" numFmtId="0" xfId="0" applyFont="1"/>
    <xf borderId="1" fillId="3" fontId="5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1" fillId="3" fontId="5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shrinkToFit="0" vertical="center" wrapText="0"/>
    </xf>
    <xf borderId="1" fillId="3" fontId="3" numFmtId="0" xfId="0" applyAlignment="1" applyBorder="1" applyFont="1">
      <alignment horizontal="center" shrinkToFit="0" vertical="center" wrapText="1"/>
    </xf>
    <xf borderId="1" fillId="0" fontId="4" numFmtId="0" xfId="0" applyBorder="1" applyFont="1"/>
    <xf borderId="1" fillId="0" fontId="4" numFmtId="0" xfId="0" applyAlignment="1" applyBorder="1" applyFont="1">
      <alignment shrinkToFit="0" vertical="center" wrapText="0"/>
    </xf>
    <xf borderId="2" fillId="2" fontId="4" numFmtId="0" xfId="0" applyBorder="1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rgb="FFD4D4D4"/>
        </vertical>
        <horizontal style="thin">
          <color rgb="FFD4D4D4"/>
        </horizontal>
      </border>
    </dxf>
  </dxfs>
  <tableStyles count="6">
    <tableStyle count="4" pivot="0" name="03_Market_Analysi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03_Market_Analysis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04_Products_Service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05_Operations_Team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05_Operations_Team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06_Marketing_Sale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E6" displayName="MarketSegmentation" name="MarketSegmentation" id="1">
  <tableColumns count="5">
    <tableColumn name="Segment" id="1"/>
    <tableColumn name="Demographic" id="2"/>
    <tableColumn name="Psychographic" id="3"/>
    <tableColumn name="Pain Points" id="4"/>
    <tableColumn name="Willingness to Pay" id="5"/>
  </tableColumns>
  <tableStyleInfo name="03_Market_Analysis-style" showColumnStripes="0" showFirstColumn="1" showLastColumn="1" showRowStripes="1"/>
</table>
</file>

<file path=xl/tables/table2.xml><?xml version="1.0" encoding="utf-8"?>
<table xmlns="http://schemas.openxmlformats.org/spreadsheetml/2006/main" ref="A18:F20" displayName="Competitors" name="Competitors" id="2">
  <tableColumns count="6">
    <tableColumn name="Competitor" id="1"/>
    <tableColumn name="Price Level" id="2"/>
    <tableColumn name="Strengths (1–5)" id="3"/>
    <tableColumn name="Brand (1–5)" id="4"/>
    <tableColumn name="Features (1–5)" id="5"/>
    <tableColumn name="Average Score" id="6"/>
  </tableColumns>
  <tableStyleInfo name="03_Market_Analysis-style 2" showColumnStripes="0" showFirstColumn="1" showLastColumn="1" showRowStripes="1"/>
</table>
</file>

<file path=xl/tables/table3.xml><?xml version="1.0" encoding="utf-8"?>
<table xmlns="http://schemas.openxmlformats.org/spreadsheetml/2006/main" ref="A4:F6" displayName="Products" name="Products" id="3">
  <tableColumns count="6">
    <tableColumn name="Product" id="1"/>
    <tableColumn name="Description" id="2"/>
    <tableColumn name="Price" id="3"/>
    <tableColumn name="Cost per Unit" id="4"/>
    <tableColumn name="Gross Margin %" id="5"/>
    <tableColumn name="Notes" id="6"/>
  </tableColumns>
  <tableStyleInfo name="04_Products_Services-style" showColumnStripes="0" showFirstColumn="1" showLastColumn="1" showRowStripes="1"/>
</table>
</file>

<file path=xl/tables/table4.xml><?xml version="1.0" encoding="utf-8"?>
<table xmlns="http://schemas.openxmlformats.org/spreadsheetml/2006/main" ref="A4:F6" displayName="Team" name="Team" id="4">
  <tableColumns count="6">
    <tableColumn name="Role" id="1"/>
    <tableColumn name="Name" id="2"/>
    <tableColumn name="Responsibilities" id="3"/>
    <tableColumn name="Monthly Salary" id="4"/>
    <tableColumn name="Hours/Week" id="5"/>
    <tableColumn name="Start Date" id="6"/>
  </tableColumns>
  <tableStyleInfo name="05_Operations_Team-style" showColumnStripes="0" showFirstColumn="1" showLastColumn="1" showRowStripes="1"/>
</table>
</file>

<file path=xl/tables/table5.xml><?xml version="1.0" encoding="utf-8"?>
<table xmlns="http://schemas.openxmlformats.org/spreadsheetml/2006/main" ref="A10:D12" displayName="Suppliers" name="Suppliers" id="5">
  <tableColumns count="4">
    <tableColumn name="Supplier / Partner" id="1"/>
    <tableColumn name="Category" id="2"/>
    <tableColumn name="Monthly Cost" id="3"/>
    <tableColumn name="Reliability (1–5)" id="4"/>
  </tableColumns>
  <tableStyleInfo name="05_Operations_Team-style 2" showColumnStripes="0" showFirstColumn="1" showLastColumn="1" showRowStripes="1"/>
</table>
</file>

<file path=xl/tables/table6.xml><?xml version="1.0" encoding="utf-8"?>
<table xmlns="http://schemas.openxmlformats.org/spreadsheetml/2006/main" ref="A4:F7" displayName="Marketing" name="Marketing" id="6">
  <tableColumns count="6">
    <tableColumn name="Channel" id="1"/>
    <tableColumn name="Monthly Budget" id="2"/>
    <tableColumn name="Estimated CAC" id="3"/>
    <tableColumn name="Expected Leads" id="4"/>
    <tableColumn name="Conversion Rate %" id="5"/>
    <tableColumn name="Expected Customers" id="6"/>
  </tableColumns>
  <tableStyleInfo name="06_Marketing_Sal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0.0"/>
  </cols>
  <sheetData>
    <row r="1">
      <c r="A1" s="1" t="s">
        <v>0</v>
      </c>
    </row>
    <row r="3">
      <c r="A3" s="2" t="s">
        <v>1</v>
      </c>
    </row>
    <row r="4">
      <c r="A4" s="2" t="s">
        <v>2</v>
      </c>
    </row>
    <row r="5">
      <c r="A5" s="2" t="s">
        <v>3</v>
      </c>
    </row>
    <row r="6">
      <c r="A6" s="2" t="s">
        <v>4</v>
      </c>
    </row>
    <row r="7">
      <c r="A7" s="2" t="s">
        <v>5</v>
      </c>
    </row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72.14"/>
    <col customWidth="1" min="3" max="4" width="40.0"/>
    <col customWidth="1" min="5" max="26" width="8.71"/>
  </cols>
  <sheetData>
    <row r="1">
      <c r="A1" s="1" t="s">
        <v>6</v>
      </c>
    </row>
    <row r="3">
      <c r="A3" s="3" t="s">
        <v>7</v>
      </c>
      <c r="B3" s="4" t="s">
        <v>8</v>
      </c>
    </row>
    <row r="4">
      <c r="A4" s="3" t="s">
        <v>9</v>
      </c>
      <c r="B4" s="4" t="s">
        <v>10</v>
      </c>
    </row>
    <row r="5">
      <c r="A5" s="3" t="s">
        <v>11</v>
      </c>
      <c r="B5" s="4" t="s">
        <v>12</v>
      </c>
    </row>
    <row r="6">
      <c r="A6" s="3" t="s">
        <v>13</v>
      </c>
      <c r="B6" s="4" t="s">
        <v>14</v>
      </c>
    </row>
    <row r="7">
      <c r="A7" s="3" t="s">
        <v>15</v>
      </c>
      <c r="B7" s="4" t="s">
        <v>16</v>
      </c>
    </row>
    <row r="8">
      <c r="A8" s="3" t="s">
        <v>17</v>
      </c>
      <c r="B8" s="4" t="s">
        <v>18</v>
      </c>
    </row>
    <row r="9">
      <c r="A9" s="3" t="s">
        <v>19</v>
      </c>
      <c r="B9" s="4" t="s">
        <v>20</v>
      </c>
    </row>
    <row r="12">
      <c r="A12" s="5" t="s">
        <v>21</v>
      </c>
    </row>
    <row r="13">
      <c r="A13" s="6" t="s">
        <v>22</v>
      </c>
      <c r="B13" s="6" t="s">
        <v>23</v>
      </c>
      <c r="C13" s="6" t="s">
        <v>24</v>
      </c>
      <c r="D13" s="6" t="s">
        <v>25</v>
      </c>
    </row>
    <row r="14">
      <c r="A14" s="4"/>
      <c r="B14" s="4"/>
      <c r="C14" s="4"/>
      <c r="D14" s="4"/>
    </row>
    <row r="15">
      <c r="A15" s="4"/>
      <c r="B15" s="4"/>
      <c r="C15" s="4"/>
      <c r="D15" s="4"/>
    </row>
    <row r="16">
      <c r="A16" s="4"/>
      <c r="B16" s="4"/>
      <c r="C16" s="4"/>
      <c r="D16" s="4"/>
    </row>
    <row r="17">
      <c r="A17" s="4"/>
      <c r="B17" s="4"/>
      <c r="C17" s="4"/>
      <c r="D17" s="4"/>
    </row>
    <row r="18">
      <c r="A18" s="4"/>
      <c r="B18" s="4"/>
      <c r="C18" s="4"/>
      <c r="D18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57"/>
    <col customWidth="1" min="2" max="2" width="19.0"/>
    <col customWidth="1" min="3" max="4" width="28.0"/>
    <col customWidth="1" min="5" max="5" width="23.57"/>
    <col customWidth="1" min="6" max="6" width="20.0"/>
  </cols>
  <sheetData>
    <row r="1">
      <c r="A1" s="1" t="s">
        <v>26</v>
      </c>
    </row>
    <row r="3">
      <c r="A3" s="7" t="s">
        <v>27</v>
      </c>
    </row>
    <row r="4">
      <c r="A4" s="8" t="s">
        <v>28</v>
      </c>
      <c r="B4" s="8" t="s">
        <v>29</v>
      </c>
      <c r="C4" s="8" t="s">
        <v>30</v>
      </c>
      <c r="D4" s="8" t="s">
        <v>31</v>
      </c>
      <c r="E4" s="8" t="s">
        <v>32</v>
      </c>
    </row>
    <row r="5">
      <c r="A5" s="9" t="s">
        <v>33</v>
      </c>
      <c r="B5" s="9" t="s">
        <v>34</v>
      </c>
      <c r="C5" s="9" t="s">
        <v>35</v>
      </c>
      <c r="D5" s="9" t="s">
        <v>36</v>
      </c>
      <c r="E5" s="9" t="s">
        <v>37</v>
      </c>
    </row>
    <row r="6">
      <c r="A6" s="9" t="s">
        <v>38</v>
      </c>
      <c r="B6" s="9" t="s">
        <v>39</v>
      </c>
      <c r="C6" s="9" t="s">
        <v>40</v>
      </c>
      <c r="D6" s="9" t="s">
        <v>41</v>
      </c>
      <c r="E6" s="9" t="s">
        <v>42</v>
      </c>
    </row>
    <row r="9">
      <c r="A9" s="7" t="s">
        <v>43</v>
      </c>
    </row>
    <row r="10">
      <c r="A10" s="10" t="s">
        <v>44</v>
      </c>
      <c r="B10" s="10" t="s">
        <v>45</v>
      </c>
      <c r="C10" s="10" t="s">
        <v>46</v>
      </c>
      <c r="D10" s="10" t="s">
        <v>47</v>
      </c>
      <c r="E10" s="10"/>
    </row>
    <row r="11">
      <c r="A11" s="11" t="s">
        <v>48</v>
      </c>
      <c r="B11" s="4">
        <v>1000000.0</v>
      </c>
      <c r="C11" s="11" t="s">
        <v>49</v>
      </c>
      <c r="D11" s="11"/>
    </row>
    <row r="12">
      <c r="A12" s="11" t="s">
        <v>50</v>
      </c>
      <c r="B12" s="4">
        <v>250000.0</v>
      </c>
      <c r="C12" s="11" t="s">
        <v>51</v>
      </c>
      <c r="D12" s="11"/>
    </row>
    <row r="13">
      <c r="A13" s="11" t="s">
        <v>52</v>
      </c>
      <c r="B13" s="4">
        <v>5.0</v>
      </c>
      <c r="C13" s="11" t="s">
        <v>53</v>
      </c>
      <c r="D13" s="11"/>
    </row>
    <row r="14">
      <c r="A14" s="11" t="s">
        <v>54</v>
      </c>
      <c r="B14" s="11">
        <f>B12*B13/100</f>
        <v>12500</v>
      </c>
      <c r="C14" s="11" t="s">
        <v>55</v>
      </c>
      <c r="D14" s="11"/>
    </row>
    <row r="17">
      <c r="A17" s="7" t="s">
        <v>56</v>
      </c>
    </row>
    <row r="18">
      <c r="A18" s="8" t="s">
        <v>57</v>
      </c>
      <c r="B18" s="8" t="s">
        <v>58</v>
      </c>
      <c r="C18" s="8" t="s">
        <v>59</v>
      </c>
      <c r="D18" s="8" t="s">
        <v>60</v>
      </c>
      <c r="E18" s="8" t="s">
        <v>61</v>
      </c>
      <c r="F18" s="8" t="s">
        <v>62</v>
      </c>
    </row>
    <row r="19">
      <c r="A19" s="9" t="s">
        <v>63</v>
      </c>
      <c r="B19" s="9" t="s">
        <v>42</v>
      </c>
      <c r="C19" s="9">
        <v>4.0</v>
      </c>
      <c r="D19" s="9">
        <v>5.0</v>
      </c>
      <c r="E19" s="9">
        <v>3.0</v>
      </c>
      <c r="F19" s="12" t="str">
        <f t="shared" ref="F19:F20" si="1">AVERAGE(C18:E18)</f>
        <v>#DIV/0!</v>
      </c>
    </row>
    <row r="20">
      <c r="A20" s="9" t="s">
        <v>64</v>
      </c>
      <c r="B20" s="9" t="s">
        <v>37</v>
      </c>
      <c r="C20" s="9">
        <v>3.0</v>
      </c>
      <c r="D20" s="9">
        <v>3.0</v>
      </c>
      <c r="E20" s="9">
        <v>4.0</v>
      </c>
      <c r="F20" s="12">
        <f t="shared" si="1"/>
        <v>4</v>
      </c>
    </row>
    <row r="21" ht="15.75" customHeight="1"/>
  </sheetData>
  <customSheetViews>
    <customSheetView guid="{DB6D4D82-8855-4ED7-827C-836941DD9F49}" filter="1" showAutoFilter="1">
      <autoFilter ref="$A$4:$E$6"/>
      <extLst>
        <ext uri="GoogleSheetsCustomDataVersion1">
          <go:sheetsCustomData xmlns:go="http://customooxmlschemas.google.com/" filterViewId="1427258101"/>
        </ext>
      </extLst>
    </customSheetView>
    <customSheetView guid="{807A20D2-49E9-4E6E-984A-56087B986388}" filter="1" showAutoFilter="1">
      <autoFilter ref="$A$18:$F$20"/>
      <extLst>
        <ext uri="GoogleSheetsCustomDataVersion1">
          <go:sheetsCustomData xmlns:go="http://customooxmlschemas.google.com/" filterViewId="1829592626"/>
        </ext>
      </extLst>
    </customSheetView>
  </customSheetViews>
  <mergeCells count="3">
    <mergeCell ref="A3:E3"/>
    <mergeCell ref="A9:E9"/>
    <mergeCell ref="A17:E17"/>
  </mergeCells>
  <printOptions/>
  <pageMargins bottom="1.0" footer="0.0" header="0.0" left="0.75" right="0.75" top="1.0"/>
  <pageSetup orientation="landscape"/>
  <drawing r:id="rId1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40.0"/>
    <col customWidth="1" min="3" max="3" width="12.0"/>
    <col customWidth="1" min="4" max="4" width="22.14"/>
    <col customWidth="1" min="5" max="5" width="23.43"/>
    <col customWidth="1" min="6" max="6" width="25.0"/>
  </cols>
  <sheetData>
    <row r="1">
      <c r="A1" s="1" t="s">
        <v>65</v>
      </c>
    </row>
    <row r="3">
      <c r="A3" s="7" t="s">
        <v>66</v>
      </c>
    </row>
    <row r="4">
      <c r="A4" s="8" t="s">
        <v>67</v>
      </c>
      <c r="B4" s="8" t="s">
        <v>68</v>
      </c>
      <c r="C4" s="8" t="s">
        <v>69</v>
      </c>
      <c r="D4" s="8" t="s">
        <v>70</v>
      </c>
      <c r="E4" s="8" t="s">
        <v>71</v>
      </c>
      <c r="F4" s="8" t="s">
        <v>47</v>
      </c>
    </row>
    <row r="5">
      <c r="A5" s="9" t="s">
        <v>72</v>
      </c>
      <c r="B5" s="9" t="s">
        <v>73</v>
      </c>
      <c r="C5" s="9">
        <v>49.0</v>
      </c>
      <c r="D5" s="9">
        <v>5.0</v>
      </c>
      <c r="E5" s="12">
        <f t="shared" ref="E5:E6" si="1">(C5-D5)/C5</f>
        <v>0.8979591837</v>
      </c>
      <c r="F5" s="9" t="s">
        <v>74</v>
      </c>
    </row>
    <row r="6">
      <c r="A6" s="9" t="s">
        <v>75</v>
      </c>
      <c r="B6" s="9" t="s">
        <v>76</v>
      </c>
      <c r="C6" s="9">
        <v>59.0</v>
      </c>
      <c r="D6" s="9">
        <v>8.0</v>
      </c>
      <c r="E6" s="12">
        <f t="shared" si="1"/>
        <v>0.8644067797</v>
      </c>
      <c r="F6" s="9" t="s">
        <v>74</v>
      </c>
    </row>
  </sheetData>
  <customSheetViews>
    <customSheetView guid="{1FDF4876-A80D-4E1E-AE61-545DCB4E9586}" filter="1" showAutoFilter="1">
      <autoFilter ref="$A$4:$F$6"/>
      <extLst>
        <ext uri="GoogleSheetsCustomDataVersion1">
          <go:sheetsCustomData xmlns:go="http://customooxmlschemas.google.com/" filterViewId="1270348662"/>
        </ext>
      </extLst>
    </customSheetView>
  </customSheetViews>
  <mergeCells count="1">
    <mergeCell ref="A3:F3"/>
  </mergeCell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4.71"/>
    <col customWidth="1" min="3" max="3" width="24.29"/>
    <col customWidth="1" min="4" max="4" width="20.29"/>
    <col customWidth="1" min="5" max="5" width="18.86"/>
    <col customWidth="1" min="6" max="6" width="18.57"/>
    <col customWidth="1" min="7" max="26" width="8.71"/>
  </cols>
  <sheetData>
    <row r="1">
      <c r="A1" s="1" t="s">
        <v>77</v>
      </c>
    </row>
    <row r="3">
      <c r="A3" s="7" t="s">
        <v>78</v>
      </c>
    </row>
    <row r="4">
      <c r="A4" s="8" t="s">
        <v>79</v>
      </c>
      <c r="B4" s="8" t="s">
        <v>80</v>
      </c>
      <c r="C4" s="8" t="s">
        <v>81</v>
      </c>
      <c r="D4" s="8" t="s">
        <v>82</v>
      </c>
      <c r="E4" s="8" t="s">
        <v>83</v>
      </c>
      <c r="F4" s="8" t="s">
        <v>84</v>
      </c>
    </row>
    <row r="5">
      <c r="A5" s="9" t="s">
        <v>85</v>
      </c>
      <c r="B5" s="9" t="s">
        <v>86</v>
      </c>
      <c r="C5" s="9" t="s">
        <v>87</v>
      </c>
      <c r="D5" s="9">
        <v>3000.0</v>
      </c>
      <c r="E5" s="9">
        <v>40.0</v>
      </c>
      <c r="F5" s="9" t="s">
        <v>88</v>
      </c>
    </row>
    <row r="6">
      <c r="A6" s="9" t="s">
        <v>89</v>
      </c>
      <c r="B6" s="9" t="s">
        <v>90</v>
      </c>
      <c r="C6" s="9" t="s">
        <v>91</v>
      </c>
      <c r="D6" s="9">
        <v>1800.0</v>
      </c>
      <c r="E6" s="9">
        <v>35.0</v>
      </c>
      <c r="F6" s="9" t="s">
        <v>92</v>
      </c>
    </row>
    <row r="9">
      <c r="A9" s="7" t="s">
        <v>93</v>
      </c>
    </row>
    <row r="10">
      <c r="A10" s="8" t="s">
        <v>94</v>
      </c>
      <c r="B10" s="8" t="s">
        <v>95</v>
      </c>
      <c r="C10" s="8" t="s">
        <v>96</v>
      </c>
      <c r="D10" s="8" t="s">
        <v>97</v>
      </c>
    </row>
    <row r="11">
      <c r="A11" s="9" t="s">
        <v>98</v>
      </c>
      <c r="B11" s="9" t="s">
        <v>99</v>
      </c>
      <c r="C11" s="9">
        <v>30.0</v>
      </c>
      <c r="D11" s="9">
        <v>5.0</v>
      </c>
    </row>
    <row r="12">
      <c r="A12" s="9" t="s">
        <v>100</v>
      </c>
      <c r="B12" s="9" t="s">
        <v>101</v>
      </c>
      <c r="C12" s="9">
        <v>120.0</v>
      </c>
      <c r="D12" s="9">
        <v>4.0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B501AA71-2E34-4DD5-BC8C-5C64CF1273CC}" filter="1" showAutoFilter="1">
      <autoFilter ref="$A$10:$D$12"/>
      <extLst>
        <ext uri="GoogleSheetsCustomDataVersion1">
          <go:sheetsCustomData xmlns:go="http://customooxmlschemas.google.com/" filterViewId="287334091"/>
        </ext>
      </extLst>
    </customSheetView>
    <customSheetView guid="{7F84BEF3-0E85-4EF0-B56D-0D304A41BDE1}" filter="1" showAutoFilter="1">
      <autoFilter ref="$A$4:$F$6"/>
      <extLst>
        <ext uri="GoogleSheetsCustomDataVersion1">
          <go:sheetsCustomData xmlns:go="http://customooxmlschemas.google.com/" filterViewId="459037322"/>
        </ext>
      </extLst>
    </customSheetView>
  </customSheetViews>
  <mergeCells count="2">
    <mergeCell ref="A3:F3"/>
    <mergeCell ref="A9:D9"/>
  </mergeCells>
  <printOptions/>
  <pageMargins bottom="1.0" footer="0.0" header="0.0" left="0.75" right="0.75" top="1.0"/>
  <pageSetup orientation="landscape"/>
  <drawing r:id="rId1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27.57"/>
    <col customWidth="1" min="7" max="26" width="8.71"/>
  </cols>
  <sheetData>
    <row r="1">
      <c r="A1" s="1" t="s">
        <v>102</v>
      </c>
    </row>
    <row r="3">
      <c r="A3" s="7" t="s">
        <v>103</v>
      </c>
    </row>
    <row r="4">
      <c r="A4" s="8" t="s">
        <v>104</v>
      </c>
      <c r="B4" s="8" t="s">
        <v>105</v>
      </c>
      <c r="C4" s="8" t="s">
        <v>106</v>
      </c>
      <c r="D4" s="8" t="s">
        <v>107</v>
      </c>
      <c r="E4" s="8" t="s">
        <v>108</v>
      </c>
      <c r="F4" s="8" t="s">
        <v>109</v>
      </c>
    </row>
    <row r="5">
      <c r="A5" s="9" t="s">
        <v>110</v>
      </c>
      <c r="B5" s="9">
        <v>500.0</v>
      </c>
      <c r="C5" s="9">
        <v>25.0</v>
      </c>
      <c r="D5" s="12">
        <f t="shared" ref="D5:D7" si="1">B5/C5</f>
        <v>20</v>
      </c>
      <c r="E5" s="9">
        <v>5.0</v>
      </c>
      <c r="F5" s="12">
        <f t="shared" ref="F5:F7" si="2">D5*E5/100</f>
        <v>1</v>
      </c>
    </row>
    <row r="6">
      <c r="A6" s="9" t="s">
        <v>111</v>
      </c>
      <c r="B6" s="9">
        <v>400.0</v>
      </c>
      <c r="C6" s="9">
        <v>40.0</v>
      </c>
      <c r="D6" s="12">
        <f t="shared" si="1"/>
        <v>10</v>
      </c>
      <c r="E6" s="9">
        <v>7.0</v>
      </c>
      <c r="F6" s="12">
        <f t="shared" si="2"/>
        <v>0.7</v>
      </c>
    </row>
    <row r="7">
      <c r="A7" s="9" t="s">
        <v>112</v>
      </c>
      <c r="B7" s="9">
        <v>300.0</v>
      </c>
      <c r="C7" s="9">
        <v>15.0</v>
      </c>
      <c r="D7" s="12">
        <f t="shared" si="1"/>
        <v>20</v>
      </c>
      <c r="E7" s="9">
        <v>3.0</v>
      </c>
      <c r="F7" s="12">
        <f t="shared" si="2"/>
        <v>0.6</v>
      </c>
    </row>
    <row r="10">
      <c r="A10" s="7" t="s">
        <v>113</v>
      </c>
    </row>
    <row r="11">
      <c r="A11" s="6" t="s">
        <v>114</v>
      </c>
      <c r="B11" s="6" t="s">
        <v>108</v>
      </c>
      <c r="C11" s="6" t="s">
        <v>115</v>
      </c>
      <c r="D11" s="6" t="s">
        <v>116</v>
      </c>
    </row>
    <row r="12">
      <c r="A12" s="4" t="s">
        <v>117</v>
      </c>
      <c r="B12" s="4"/>
      <c r="C12" s="4">
        <v>5000.0</v>
      </c>
      <c r="D12" s="11"/>
    </row>
    <row r="13">
      <c r="A13" s="4" t="s">
        <v>118</v>
      </c>
      <c r="B13" s="4">
        <v>5.0</v>
      </c>
      <c r="C13" s="4">
        <f t="shared" ref="C13:C14" si="3">C12*B12/100</f>
        <v>0</v>
      </c>
      <c r="D13" s="11"/>
    </row>
    <row r="14">
      <c r="A14" s="4" t="s">
        <v>119</v>
      </c>
      <c r="B14" s="4">
        <v>10.0</v>
      </c>
      <c r="C14" s="4">
        <f t="shared" si="3"/>
        <v>0</v>
      </c>
      <c r="D14" s="11">
        <f>C14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7AE6EE77-31AC-46BD-9A0F-929ABB7BC42E}" filter="1" showAutoFilter="1">
      <autoFilter ref="$A$4:$F$7"/>
      <extLst>
        <ext uri="GoogleSheetsCustomDataVersion1">
          <go:sheetsCustomData xmlns:go="http://customooxmlschemas.google.com/" filterViewId="372712960"/>
        </ext>
      </extLst>
    </customSheetView>
  </customSheetViews>
  <mergeCells count="2">
    <mergeCell ref="A3:F3"/>
    <mergeCell ref="A10:D10"/>
  </mergeCell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7.43"/>
    <col customWidth="1" min="4" max="4" width="22.86"/>
    <col customWidth="1" min="5" max="9" width="17.43"/>
    <col customWidth="1" min="10" max="26" width="8.71"/>
  </cols>
  <sheetData>
    <row r="1">
      <c r="A1" s="1" t="s">
        <v>120</v>
      </c>
    </row>
    <row r="2">
      <c r="A2" s="6" t="s">
        <v>121</v>
      </c>
      <c r="B2" s="6" t="s">
        <v>122</v>
      </c>
      <c r="C2" s="6" t="s">
        <v>123</v>
      </c>
      <c r="D2" s="6" t="s">
        <v>124</v>
      </c>
      <c r="E2" s="6" t="s">
        <v>125</v>
      </c>
      <c r="F2" s="6" t="s">
        <v>126</v>
      </c>
      <c r="G2" s="6" t="s">
        <v>127</v>
      </c>
      <c r="H2" s="6" t="s">
        <v>128</v>
      </c>
      <c r="I2" s="6" t="s">
        <v>129</v>
      </c>
    </row>
    <row r="3">
      <c r="A3" s="4" t="s">
        <v>130</v>
      </c>
      <c r="B3" s="4">
        <v>80.0</v>
      </c>
      <c r="C3" s="4">
        <v>49.0</v>
      </c>
      <c r="D3" s="11">
        <f t="shared" ref="D3:D14" si="1">B3*C3</f>
        <v>3920</v>
      </c>
      <c r="E3" s="4">
        <v>5.0</v>
      </c>
      <c r="F3" s="11">
        <f t="shared" ref="F3:F14" si="2">B3*E3</f>
        <v>400</v>
      </c>
      <c r="G3" s="11">
        <f t="shared" ref="G3:G14" si="3">D3-F3</f>
        <v>3520</v>
      </c>
      <c r="H3" s="4">
        <v>1500.0</v>
      </c>
      <c r="I3" s="11">
        <f t="shared" ref="I3:I14" si="4">G3-H3</f>
        <v>2020</v>
      </c>
    </row>
    <row r="4">
      <c r="A4" s="4" t="s">
        <v>131</v>
      </c>
      <c r="B4" s="4">
        <v>85.0</v>
      </c>
      <c r="C4" s="4">
        <v>49.0</v>
      </c>
      <c r="D4" s="11">
        <f t="shared" si="1"/>
        <v>4165</v>
      </c>
      <c r="E4" s="4">
        <v>5.0</v>
      </c>
      <c r="F4" s="11">
        <f t="shared" si="2"/>
        <v>425</v>
      </c>
      <c r="G4" s="11">
        <f t="shared" si="3"/>
        <v>3740</v>
      </c>
      <c r="H4" s="4">
        <v>1550.0</v>
      </c>
      <c r="I4" s="11">
        <f t="shared" si="4"/>
        <v>2190</v>
      </c>
    </row>
    <row r="5">
      <c r="A5" s="4" t="s">
        <v>132</v>
      </c>
      <c r="B5" s="4">
        <v>90.0</v>
      </c>
      <c r="C5" s="4">
        <v>49.0</v>
      </c>
      <c r="D5" s="11">
        <f t="shared" si="1"/>
        <v>4410</v>
      </c>
      <c r="E5" s="4">
        <v>5.0</v>
      </c>
      <c r="F5" s="11">
        <f t="shared" si="2"/>
        <v>450</v>
      </c>
      <c r="G5" s="11">
        <f t="shared" si="3"/>
        <v>3960</v>
      </c>
      <c r="H5" s="4">
        <v>1600.0</v>
      </c>
      <c r="I5" s="11">
        <f t="shared" si="4"/>
        <v>2360</v>
      </c>
    </row>
    <row r="6">
      <c r="A6" s="4" t="s">
        <v>133</v>
      </c>
      <c r="B6" s="4">
        <v>95.0</v>
      </c>
      <c r="C6" s="4">
        <v>49.0</v>
      </c>
      <c r="D6" s="11">
        <f t="shared" si="1"/>
        <v>4655</v>
      </c>
      <c r="E6" s="4">
        <v>5.0</v>
      </c>
      <c r="F6" s="11">
        <f t="shared" si="2"/>
        <v>475</v>
      </c>
      <c r="G6" s="11">
        <f t="shared" si="3"/>
        <v>4180</v>
      </c>
      <c r="H6" s="4">
        <v>1650.0</v>
      </c>
      <c r="I6" s="11">
        <f t="shared" si="4"/>
        <v>2530</v>
      </c>
    </row>
    <row r="7">
      <c r="A7" s="4" t="s">
        <v>134</v>
      </c>
      <c r="B7" s="4">
        <v>100.0</v>
      </c>
      <c r="C7" s="4">
        <v>49.0</v>
      </c>
      <c r="D7" s="11">
        <f t="shared" si="1"/>
        <v>4900</v>
      </c>
      <c r="E7" s="4">
        <v>5.0</v>
      </c>
      <c r="F7" s="11">
        <f t="shared" si="2"/>
        <v>500</v>
      </c>
      <c r="G7" s="11">
        <f t="shared" si="3"/>
        <v>4400</v>
      </c>
      <c r="H7" s="4">
        <v>1700.0</v>
      </c>
      <c r="I7" s="11">
        <f t="shared" si="4"/>
        <v>2700</v>
      </c>
    </row>
    <row r="8">
      <c r="A8" s="4" t="s">
        <v>135</v>
      </c>
      <c r="B8" s="4">
        <v>105.0</v>
      </c>
      <c r="C8" s="4">
        <v>49.0</v>
      </c>
      <c r="D8" s="11">
        <f t="shared" si="1"/>
        <v>5145</v>
      </c>
      <c r="E8" s="4">
        <v>5.0</v>
      </c>
      <c r="F8" s="11">
        <f t="shared" si="2"/>
        <v>525</v>
      </c>
      <c r="G8" s="11">
        <f t="shared" si="3"/>
        <v>4620</v>
      </c>
      <c r="H8" s="4">
        <v>1750.0</v>
      </c>
      <c r="I8" s="11">
        <f t="shared" si="4"/>
        <v>2870</v>
      </c>
    </row>
    <row r="9">
      <c r="A9" s="4" t="s">
        <v>136</v>
      </c>
      <c r="B9" s="4">
        <v>110.0</v>
      </c>
      <c r="C9" s="4">
        <v>49.0</v>
      </c>
      <c r="D9" s="11">
        <f t="shared" si="1"/>
        <v>5390</v>
      </c>
      <c r="E9" s="4">
        <v>5.0</v>
      </c>
      <c r="F9" s="11">
        <f t="shared" si="2"/>
        <v>550</v>
      </c>
      <c r="G9" s="11">
        <f t="shared" si="3"/>
        <v>4840</v>
      </c>
      <c r="H9" s="4">
        <v>1800.0</v>
      </c>
      <c r="I9" s="11">
        <f t="shared" si="4"/>
        <v>3040</v>
      </c>
    </row>
    <row r="10">
      <c r="A10" s="4" t="s">
        <v>137</v>
      </c>
      <c r="B10" s="4">
        <v>115.0</v>
      </c>
      <c r="C10" s="4">
        <v>49.0</v>
      </c>
      <c r="D10" s="11">
        <f t="shared" si="1"/>
        <v>5635</v>
      </c>
      <c r="E10" s="4">
        <v>5.0</v>
      </c>
      <c r="F10" s="11">
        <f t="shared" si="2"/>
        <v>575</v>
      </c>
      <c r="G10" s="11">
        <f t="shared" si="3"/>
        <v>5060</v>
      </c>
      <c r="H10" s="4">
        <v>1850.0</v>
      </c>
      <c r="I10" s="11">
        <f t="shared" si="4"/>
        <v>3210</v>
      </c>
    </row>
    <row r="11">
      <c r="A11" s="4" t="s">
        <v>138</v>
      </c>
      <c r="B11" s="4">
        <v>120.0</v>
      </c>
      <c r="C11" s="4">
        <v>49.0</v>
      </c>
      <c r="D11" s="11">
        <f t="shared" si="1"/>
        <v>5880</v>
      </c>
      <c r="E11" s="4">
        <v>5.0</v>
      </c>
      <c r="F11" s="11">
        <f t="shared" si="2"/>
        <v>600</v>
      </c>
      <c r="G11" s="11">
        <f t="shared" si="3"/>
        <v>5280</v>
      </c>
      <c r="H11" s="4">
        <v>1900.0</v>
      </c>
      <c r="I11" s="11">
        <f t="shared" si="4"/>
        <v>3380</v>
      </c>
    </row>
    <row r="12">
      <c r="A12" s="4" t="s">
        <v>139</v>
      </c>
      <c r="B12" s="4">
        <v>125.0</v>
      </c>
      <c r="C12" s="4">
        <v>49.0</v>
      </c>
      <c r="D12" s="11">
        <f t="shared" si="1"/>
        <v>6125</v>
      </c>
      <c r="E12" s="4">
        <v>5.0</v>
      </c>
      <c r="F12" s="11">
        <f t="shared" si="2"/>
        <v>625</v>
      </c>
      <c r="G12" s="11">
        <f t="shared" si="3"/>
        <v>5500</v>
      </c>
      <c r="H12" s="4">
        <v>1950.0</v>
      </c>
      <c r="I12" s="11">
        <f t="shared" si="4"/>
        <v>3550</v>
      </c>
    </row>
    <row r="13">
      <c r="A13" s="4" t="s">
        <v>140</v>
      </c>
      <c r="B13" s="4">
        <v>130.0</v>
      </c>
      <c r="C13" s="4">
        <v>49.0</v>
      </c>
      <c r="D13" s="11">
        <f t="shared" si="1"/>
        <v>6370</v>
      </c>
      <c r="E13" s="4">
        <v>5.0</v>
      </c>
      <c r="F13" s="11">
        <f t="shared" si="2"/>
        <v>650</v>
      </c>
      <c r="G13" s="11">
        <f t="shared" si="3"/>
        <v>5720</v>
      </c>
      <c r="H13" s="4">
        <v>2000.0</v>
      </c>
      <c r="I13" s="11">
        <f t="shared" si="4"/>
        <v>3720</v>
      </c>
    </row>
    <row r="14">
      <c r="A14" s="4" t="s">
        <v>141</v>
      </c>
      <c r="B14" s="4">
        <v>135.0</v>
      </c>
      <c r="C14" s="4">
        <v>49.0</v>
      </c>
      <c r="D14" s="11">
        <f t="shared" si="1"/>
        <v>6615</v>
      </c>
      <c r="E14" s="4">
        <v>5.0</v>
      </c>
      <c r="F14" s="11">
        <f t="shared" si="2"/>
        <v>675</v>
      </c>
      <c r="G14" s="11">
        <f t="shared" si="3"/>
        <v>5940</v>
      </c>
      <c r="H14" s="4">
        <v>2050.0</v>
      </c>
      <c r="I14" s="11">
        <f t="shared" si="4"/>
        <v>3890</v>
      </c>
    </row>
    <row r="16">
      <c r="A16" s="5" t="s">
        <v>142</v>
      </c>
      <c r="D16" s="5" t="s">
        <v>143</v>
      </c>
    </row>
    <row r="17">
      <c r="A17" s="11" t="s">
        <v>144</v>
      </c>
      <c r="B17" s="11">
        <f>SUM(D3:D14)</f>
        <v>63210</v>
      </c>
      <c r="C17" s="11"/>
      <c r="D17" s="11" t="s">
        <v>145</v>
      </c>
      <c r="E17" s="11">
        <f>AVERAGE(C3:C14)</f>
        <v>49</v>
      </c>
    </row>
    <row r="18">
      <c r="A18" s="11" t="s">
        <v>146</v>
      </c>
      <c r="B18" s="11">
        <f>SUM(I3:I14)</f>
        <v>35460</v>
      </c>
      <c r="C18" s="11"/>
      <c r="D18" s="11" t="s">
        <v>147</v>
      </c>
      <c r="E18" s="11">
        <f>AVERAGE(E3:E14)</f>
        <v>5</v>
      </c>
    </row>
    <row r="19">
      <c r="A19" s="11" t="s">
        <v>148</v>
      </c>
      <c r="B19" s="11">
        <f>B18/B17</f>
        <v>0.5609871856</v>
      </c>
      <c r="C19" s="11"/>
      <c r="D19" s="11" t="s">
        <v>149</v>
      </c>
      <c r="E19" s="11">
        <f>AVERAGE(H3:H14)</f>
        <v>1775</v>
      </c>
    </row>
    <row r="20">
      <c r="A20" s="11"/>
      <c r="B20" s="11"/>
      <c r="C20" s="11"/>
      <c r="D20" s="11" t="s">
        <v>150</v>
      </c>
      <c r="E20" s="11">
        <f>E17-E18</f>
        <v>44</v>
      </c>
    </row>
    <row r="21" ht="15.75" customHeight="1">
      <c r="A21" s="11"/>
      <c r="B21" s="11"/>
      <c r="C21" s="11"/>
      <c r="D21" s="11" t="s">
        <v>151</v>
      </c>
      <c r="E21" s="11">
        <f>E19/E20</f>
        <v>40.34090909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60.0"/>
    <col customWidth="1" min="3" max="26" width="8.71"/>
  </cols>
  <sheetData>
    <row r="1">
      <c r="A1" s="1" t="s">
        <v>152</v>
      </c>
    </row>
    <row r="3">
      <c r="A3" s="3" t="s">
        <v>7</v>
      </c>
      <c r="B3" s="11" t="str">
        <f>'02_Business_Overview'!B3</f>
        <v>Example: Green Horizon Studio</v>
      </c>
    </row>
    <row r="4">
      <c r="A4" s="3" t="s">
        <v>153</v>
      </c>
      <c r="B4" s="11" t="str">
        <f>'02_Business_Overview'!B5</f>
        <v>Example: We provide eco-conscious branding and digital tools for entrepreneurs.</v>
      </c>
    </row>
    <row r="5">
      <c r="A5" s="3" t="s">
        <v>19</v>
      </c>
      <c r="B5" s="11" t="str">
        <f>'02_Business_Overview'!B9</f>
        <v>Example: Launch</v>
      </c>
    </row>
    <row r="6">
      <c r="A6" s="3" t="s">
        <v>154</v>
      </c>
      <c r="B6" s="11">
        <f>'07_Financial_Model'!B17</f>
        <v>63210</v>
      </c>
    </row>
    <row r="7">
      <c r="A7" s="3" t="s">
        <v>155</v>
      </c>
      <c r="B7" s="11">
        <f>'07_Financial_Model'!B18</f>
        <v>35460</v>
      </c>
    </row>
    <row r="8">
      <c r="A8" s="3" t="s">
        <v>156</v>
      </c>
      <c r="B8" s="11">
        <f>'07_Financial_Model'!B19</f>
        <v>0.5609871856</v>
      </c>
    </row>
    <row r="9">
      <c r="A9" s="3" t="s">
        <v>157</v>
      </c>
      <c r="B9" s="11">
        <f>'07_Financial_Model'!E21</f>
        <v>40.34090909</v>
      </c>
    </row>
    <row r="12">
      <c r="A12" s="5" t="s">
        <v>158</v>
      </c>
    </row>
    <row r="13">
      <c r="A13" s="2" t="s">
        <v>159</v>
      </c>
      <c r="B13" s="13">
        <v>25000.0</v>
      </c>
    </row>
    <row r="14">
      <c r="A14" s="2" t="s">
        <v>160</v>
      </c>
      <c r="B14" s="13" t="s">
        <v>161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2" width="40.0"/>
    <col customWidth="1" min="3" max="26" width="8.71"/>
  </cols>
  <sheetData>
    <row r="1">
      <c r="A1" s="1" t="s">
        <v>162</v>
      </c>
    </row>
    <row r="3">
      <c r="A3" s="3" t="s">
        <v>7</v>
      </c>
      <c r="B3" s="11" t="str">
        <f>'02_Business_Overview'!B3</f>
        <v>Example: Green Horizon Studio</v>
      </c>
    </row>
    <row r="4">
      <c r="A4" s="3" t="s">
        <v>154</v>
      </c>
      <c r="B4" s="11">
        <f>'07_Financial_Model'!B17</f>
        <v>63210</v>
      </c>
    </row>
    <row r="5">
      <c r="A5" s="3" t="s">
        <v>155</v>
      </c>
      <c r="B5" s="11">
        <f>'07_Financial_Model'!B18</f>
        <v>35460</v>
      </c>
    </row>
    <row r="6">
      <c r="A6" s="3" t="s">
        <v>156</v>
      </c>
      <c r="B6" s="11">
        <f>'07_Financial_Model'!B19</f>
        <v>0.5609871856</v>
      </c>
    </row>
    <row r="7">
      <c r="A7" s="3" t="s">
        <v>157</v>
      </c>
      <c r="B7" s="11">
        <f>'07_Financial_Model'!E21</f>
        <v>40.34090909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2025-12-10T02:12:15Z</dcterms:created>
  <dc:creator>openpyxl</dc:creator>
</cp:coreProperties>
</file>